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6" activeTab="0"/>
  </bookViews>
  <sheets>
    <sheet name="Ｔ＿参加者ﾏｽﾀ " sheetId="1" r:id="rId1"/>
  </sheets>
  <definedNames>
    <definedName name="_xlnm.Print_Area" localSheetId="0">'Ｔ＿参加者ﾏｽﾀ '!$H$1:$Q$44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<sst xmlns="http://schemas.openxmlformats.org/spreadsheetml/2006/main" count="977" uniqueCount="458">
  <si>
    <t>ＮＯ</t>
  </si>
  <si>
    <t>艇名</t>
  </si>
  <si>
    <t>船籍港</t>
  </si>
  <si>
    <t>Capt名</t>
  </si>
  <si>
    <t>住所</t>
  </si>
  <si>
    <t>電話番号</t>
  </si>
  <si>
    <t>携帯電話</t>
  </si>
  <si>
    <t>e-mail</t>
  </si>
  <si>
    <t>携帯ｍａｉｌ</t>
  </si>
  <si>
    <t>船種</t>
  </si>
  <si>
    <t>体験試乗</t>
  </si>
  <si>
    <t/>
  </si>
  <si>
    <t>エトピリカ</t>
  </si>
  <si>
    <t>札幌市北区新琴似２条１丁目１－５８</t>
  </si>
  <si>
    <t>０１１－７５７－４６３８</t>
  </si>
  <si>
    <t>０９０－８６３２－２７２９</t>
  </si>
  <si>
    <t>ヤマハ　３０CⅡ</t>
  </si>
  <si>
    <t>船舶情報</t>
  </si>
  <si>
    <t>合計</t>
  </si>
  <si>
    <t>宿泊先</t>
  </si>
  <si>
    <t>宿名</t>
  </si>
  <si>
    <t>航海計画</t>
  </si>
  <si>
    <t>道内参加費用</t>
  </si>
  <si>
    <t>連絡先</t>
  </si>
  <si>
    <t>ｸﾙ－2(年齢）</t>
  </si>
  <si>
    <t>ｸﾙ－3(年齢）</t>
  </si>
  <si>
    <t>ｸﾙ－4(年齢）</t>
  </si>
  <si>
    <t>ｸﾙ－5(年齢）</t>
  </si>
  <si>
    <t>ｸﾙ－6(年齢）</t>
  </si>
  <si>
    <t>ｸﾙ－7(年齢）</t>
  </si>
  <si>
    <t>ｸﾙ－8(年齢）</t>
  </si>
  <si>
    <t>ｸﾙ－9(年齢）</t>
  </si>
  <si>
    <t>ｸﾙ－10(年齢）</t>
  </si>
  <si>
    <t>イベント</t>
  </si>
  <si>
    <t>Ｓ</t>
  </si>
  <si>
    <t>Ｍ</t>
  </si>
  <si>
    <t>Ｌ</t>
  </si>
  <si>
    <t>電話番号</t>
  </si>
  <si>
    <t>艇</t>
  </si>
  <si>
    <t>合計</t>
  </si>
  <si>
    <t>ドナ</t>
  </si>
  <si>
    <t>ピグマリオン</t>
  </si>
  <si>
    <t>エル・ド・ノール</t>
  </si>
  <si>
    <t>エルミタージュ</t>
  </si>
  <si>
    <t>キプロス</t>
  </si>
  <si>
    <t>クリオネ</t>
  </si>
  <si>
    <t>すばる</t>
  </si>
  <si>
    <t>ドナ・セシリア</t>
  </si>
  <si>
    <t>ノリナ</t>
  </si>
  <si>
    <t>りさ</t>
  </si>
  <si>
    <t>リトルジョン</t>
  </si>
  <si>
    <t>クイーンフラミンゴ</t>
  </si>
  <si>
    <t>メリディアン</t>
  </si>
  <si>
    <t>浦瀧　富士幸</t>
  </si>
  <si>
    <t>那須野ゆたか</t>
  </si>
  <si>
    <t>土門　裕之</t>
  </si>
  <si>
    <t>菊田　政徳</t>
  </si>
  <si>
    <t>小川　和之</t>
  </si>
  <si>
    <t>太田　博視</t>
  </si>
  <si>
    <t>宮崎　　敦</t>
  </si>
  <si>
    <t>土肥　聡一</t>
  </si>
  <si>
    <t>三浦　英順</t>
  </si>
  <si>
    <t>南谷　正水</t>
  </si>
  <si>
    <t>尾久　真琴</t>
  </si>
  <si>
    <t>上田　良夫</t>
  </si>
  <si>
    <t>大瀧　健一</t>
  </si>
  <si>
    <t>浜田　一康</t>
  </si>
  <si>
    <t>堀江　　勉</t>
  </si>
  <si>
    <t>畳　　伸吾</t>
  </si>
  <si>
    <t>湯谷　　武</t>
  </si>
  <si>
    <t>Stepanov､Mikhail　Vladimirovich</t>
  </si>
  <si>
    <t>Zlobin､Oleg　Alexandrovich</t>
  </si>
  <si>
    <t>田中　英雄</t>
  </si>
  <si>
    <t>０９０－８６３９－０９６１</t>
  </si>
  <si>
    <t>０９０－２８１２－６０７９</t>
  </si>
  <si>
    <t>０９０－３１１５－６３８６</t>
  </si>
  <si>
    <t>０９０－３１１５－５０２５</t>
  </si>
  <si>
    <t>０９０－７６５９－２２１０</t>
  </si>
  <si>
    <t>０９０－３１１７－３１６０</t>
  </si>
  <si>
    <t>０９０－３１１３－９６３６</t>
  </si>
  <si>
    <t>０９０－８４２８－０７４１</t>
  </si>
  <si>
    <t>０９０－３１１５－５３４８</t>
  </si>
  <si>
    <t>０９０－８９０５－９３４７</t>
  </si>
  <si>
    <t>０９０－１５２２－９５３０</t>
  </si>
  <si>
    <t>０９０－３１１７－６８４５</t>
  </si>
  <si>
    <t>０９０－３８９８－１３５８</t>
  </si>
  <si>
    <t>０９０－３７７６－１５９３</t>
  </si>
  <si>
    <t>０９０－８９０１－５８６２</t>
  </si>
  <si>
    <t>０９０－８８９５－９６７４</t>
  </si>
  <si>
    <t>写真</t>
  </si>
  <si>
    <t>LL</t>
  </si>
  <si>
    <t>０９０－３３９３－７３５７</t>
  </si>
  <si>
    <t>０１１－７３３－６１４４</t>
  </si>
  <si>
    <t>０９０－３１１６－４０５３</t>
  </si>
  <si>
    <t>札幌市北区新川２条５丁目１－２６</t>
  </si>
  <si>
    <t>０１１－７６４－９４８４</t>
  </si>
  <si>
    <t>岡崎33MS</t>
  </si>
  <si>
    <t>札幌市北区屯田６条４丁目１－７</t>
  </si>
  <si>
    <t>０１１－７７１－９３３８</t>
  </si>
  <si>
    <t>ｵｾｱﾆｱ411クリッパー</t>
  </si>
  <si>
    <t>旭川市春光台１－２－７－７</t>
  </si>
  <si>
    <t>０１６６－５１－２７５９</t>
  </si>
  <si>
    <t>Ｃｏｒｎｉｓｈ　Ｃｒａｂｅｒ２４</t>
  </si>
  <si>
    <t>やまと</t>
  </si>
  <si>
    <t>札幌市手稲区稲穂１条１丁目３－８</t>
  </si>
  <si>
    <t>０１１－６８２－６９３０</t>
  </si>
  <si>
    <t>札幌市南区真駒内柏丘２丁目１－１００</t>
  </si>
  <si>
    <t>０１１－５８２－５６７１</t>
  </si>
  <si>
    <t>ＮＡＵＴＩＣＡＴ３９</t>
  </si>
  <si>
    <t>沖本　弘美</t>
  </si>
  <si>
    <t>室蘭市中島町１－２５－１０</t>
  </si>
  <si>
    <t>パトロール艇型パワーボート</t>
  </si>
  <si>
    <t>石狩港</t>
  </si>
  <si>
    <t>札幌市西区西野８条８丁目２－１５</t>
  </si>
  <si>
    <t>０１１－６６２－７７１３</t>
  </si>
  <si>
    <t>フレーズ４１</t>
  </si>
  <si>
    <t>札幌市中央区界川２丁目３－２３</t>
  </si>
  <si>
    <t>０１１－５７２－５４９０</t>
  </si>
  <si>
    <t>ベネトー　Ｆ４５．５</t>
  </si>
  <si>
    <t>札幌市中央区宮ヶ丘３丁目4-12-F202</t>
  </si>
  <si>
    <t>０１１－６４０－２７７５</t>
  </si>
  <si>
    <t>ベネトーファースト４０．５</t>
  </si>
  <si>
    <t>LLL</t>
  </si>
  <si>
    <t>札幌市北区新琴似１条１０丁目２－７</t>
  </si>
  <si>
    <t>０１１－７５７－８４４４</t>
  </si>
  <si>
    <t>マーキュリー（マクサス２７）</t>
  </si>
  <si>
    <t>廣田　英夫</t>
  </si>
  <si>
    <t>札幌市東区北４０条東１３丁目2-1-141</t>
  </si>
  <si>
    <t>０１１－７０４－４７２２</t>
  </si>
  <si>
    <t>浦瀧　富士幸</t>
  </si>
  <si>
    <t>スリークレンⅢ</t>
  </si>
  <si>
    <t>山下 修身</t>
  </si>
  <si>
    <t>デイフイバ</t>
  </si>
  <si>
    <t>小樽市東雲町３－１９</t>
  </si>
  <si>
    <t>０１３４－３３－１７７６</t>
  </si>
  <si>
    <t>シーガル　ケッチ</t>
  </si>
  <si>
    <t>野村　輝之</t>
  </si>
  <si>
    <t>ベネトーファースト４１</t>
  </si>
  <si>
    <t>ベネトーファースト４３．５</t>
  </si>
  <si>
    <t>０９０－７６５０－５４９６</t>
  </si>
  <si>
    <t>江別市文京台３１－４</t>
  </si>
  <si>
    <t>０１１－３８６－６２２２</t>
  </si>
  <si>
    <t>０９０－８８９８－１７１９</t>
  </si>
  <si>
    <t>菊田　政徳</t>
  </si>
  <si>
    <t>ｼﾞｬノー３５ＯＤ</t>
  </si>
  <si>
    <t>エスペランザ</t>
  </si>
  <si>
    <t>札幌市東区北３９条東５丁目7-1-705</t>
  </si>
  <si>
    <t>ホルベルグラッシー46F</t>
  </si>
  <si>
    <t>小樽市富岡２－３２－１８</t>
  </si>
  <si>
    <t>０１３４－２５－８６２０</t>
  </si>
  <si>
    <t>０１１－５２１－２７９１</t>
  </si>
  <si>
    <t>カタリナ　３０マークⅢ</t>
  </si>
  <si>
    <t>札幌市中央区宮の森３条８丁目２－３０</t>
  </si>
  <si>
    <t>０１１－６４１－０７６７</t>
  </si>
  <si>
    <t>太田　博視</t>
  </si>
  <si>
    <t>ｼﾞｬノーサンオデッセイ４０</t>
  </si>
  <si>
    <t>山越郡八雲町三杉町２５－６</t>
  </si>
  <si>
    <t>０１３７６－４－２９７５</t>
  </si>
  <si>
    <t>畳　伸吾</t>
  </si>
  <si>
    <t>佐々木　透</t>
  </si>
  <si>
    <t>エリオット１０．５　ＩＭＳ</t>
  </si>
  <si>
    <t>Bermuda Ｓloop  ３５</t>
  </si>
  <si>
    <t>Ｂermuda  Ｓloop　４６</t>
  </si>
  <si>
    <t>札幌市中央区北５条西２６丁目</t>
  </si>
  <si>
    <t>０１１－６２１－２９８８</t>
  </si>
  <si>
    <t>フジ３２</t>
  </si>
  <si>
    <t>乗員名</t>
  </si>
  <si>
    <t>札幌市中央区南１９条西１６丁目９－６</t>
  </si>
  <si>
    <t>０１１－５６１－５５３３</t>
  </si>
  <si>
    <t>深川市メム４５５８</t>
  </si>
  <si>
    <t>０１６４－２３－４１１１</t>
  </si>
  <si>
    <t>ヤマハ２８Ｃ</t>
  </si>
  <si>
    <t>湯谷　武　</t>
  </si>
  <si>
    <t>大瀧　健一　</t>
  </si>
  <si>
    <t>浜田　一康　</t>
  </si>
  <si>
    <t>沖本　弘美　</t>
  </si>
  <si>
    <t>武内　富雄　</t>
  </si>
  <si>
    <t>クロコダイル　ダンディ</t>
  </si>
  <si>
    <t>エヴリディ　サンデイ</t>
  </si>
  <si>
    <t>ジュノー２８サンウェイ</t>
  </si>
  <si>
    <t>陸隊参加費用</t>
  </si>
  <si>
    <t>ﾊﾟｰﾃｨ3,000</t>
  </si>
  <si>
    <t>13日</t>
  </si>
  <si>
    <t>１４日</t>
  </si>
  <si>
    <t>入港日</t>
  </si>
  <si>
    <t>１２日</t>
  </si>
  <si>
    <t>アニワ（Aｎｉｖａ）</t>
  </si>
  <si>
    <t>入金確認</t>
  </si>
  <si>
    <t>ウエスタリー３５</t>
  </si>
  <si>
    <t>函館港</t>
  </si>
  <si>
    <t>増毛港</t>
  </si>
  <si>
    <t>祝津港</t>
  </si>
  <si>
    <t>小樽港</t>
  </si>
  <si>
    <t>室蘭港</t>
  </si>
  <si>
    <t>トマト丸</t>
  </si>
  <si>
    <t>グリーク</t>
  </si>
  <si>
    <t>秋田港</t>
  </si>
  <si>
    <t>小杉　力</t>
  </si>
  <si>
    <t>秋田県秋田市茨島４－６－３０</t>
  </si>
  <si>
    <t>０１８－８６６－３１８１</t>
  </si>
  <si>
    <t>０９０－４０４２－４６４６</t>
  </si>
  <si>
    <t>０９０－８４２５－０４５８</t>
  </si>
  <si>
    <t>Mikhail　Ｓｔ</t>
  </si>
  <si>
    <t>Oleg　Ｚｌ</t>
  </si>
  <si>
    <t>南澤　輝佳</t>
  </si>
  <si>
    <t>旭川市豊岡１２条３丁目２－１　㈱ﾋﾞｼﾞｮﾝﾌﾟﾗﾝﾆﾝｸﾞ</t>
  </si>
  <si>
    <t>０１６６－３５－５３３５</t>
  </si>
  <si>
    <t>vpserver@ocn.ne.jp</t>
  </si>
  <si>
    <t>南澤　輝佳</t>
  </si>
  <si>
    <t>０１１－７９１－８９１７</t>
  </si>
  <si>
    <t>ソーレ６</t>
  </si>
  <si>
    <t>葛巻　裕一</t>
  </si>
  <si>
    <t>札幌市東区北２７条東５丁目２－１２</t>
  </si>
  <si>
    <t>０９０－１５２５－６６７４</t>
  </si>
  <si>
    <t>k-yuuichi@mqc.biglobe.ne.jp</t>
  </si>
  <si>
    <t>葛巻　裕一</t>
  </si>
  <si>
    <t>ＷＩＮＮＥＲ　９．５０</t>
  </si>
  <si>
    <t>greece2@can.ne.jp</t>
  </si>
  <si>
    <t>０１４３－４３－６５６０</t>
  </si>
  <si>
    <t>種類</t>
  </si>
  <si>
    <t>Ｙ</t>
  </si>
  <si>
    <t>Ｂ</t>
  </si>
  <si>
    <t>リプル</t>
  </si>
  <si>
    <t>牧田　好勝</t>
  </si>
  <si>
    <t>北欧産業</t>
  </si>
  <si>
    <t>ちゃぷちゃぷ４</t>
  </si>
  <si>
    <t>米山　隆</t>
  </si>
  <si>
    <t>ビジョンⅢ</t>
  </si>
  <si>
    <t>テラロッサ</t>
  </si>
  <si>
    <t>〒</t>
  </si>
  <si>
    <t>jpn5828@genbow.co.jp</t>
  </si>
  <si>
    <t>hiro-ota@crocus.ocn.ne.jp</t>
  </si>
  <si>
    <t>yone-t@d8.dion.ne.jp</t>
  </si>
  <si>
    <t>terry.n@lily.ocn.ne.jp</t>
  </si>
  <si>
    <t>hideo-paradise@est.hi-ho.ne.jp</t>
  </si>
  <si>
    <t>y-nomura@do-shokoren.com</t>
  </si>
  <si>
    <t>ymakita@mb.infoweb.ne.jp</t>
  </si>
  <si>
    <t>yasuji_hayashi@ser.hokkaido.east.ntt.co.jp</t>
  </si>
  <si>
    <t>hokuo@plum.plala..or.jp</t>
  </si>
  <si>
    <t>０９０－８９０４－４５０６</t>
  </si>
  <si>
    <t>０９０－８９０２－６０１７</t>
  </si>
  <si>
    <t>０１３４－３２－３９１１</t>
  </si>
  <si>
    <t>参加記念ｼｬﾂ</t>
  </si>
  <si>
    <t>１５日</t>
  </si>
  <si>
    <t>出港日</t>
  </si>
  <si>
    <t>参加費</t>
  </si>
  <si>
    <t>レース</t>
  </si>
  <si>
    <t>ｺﾒﾝﾄ</t>
  </si>
  <si>
    <t>ﾊﾟﾝﾌﾚｯﾄ</t>
  </si>
  <si>
    <t>旅館青い鳥</t>
  </si>
  <si>
    <t>01648-3-5336</t>
  </si>
  <si>
    <t>人数</t>
  </si>
  <si>
    <t>ｼｬﾂ2,500</t>
  </si>
  <si>
    <t>乗員</t>
  </si>
  <si>
    <t>shingo@ypd.jp</t>
  </si>
  <si>
    <t>shtatami@ezweb.ne.jp</t>
  </si>
  <si>
    <t>kyx04402@nifty.ne.jp</t>
  </si>
  <si>
    <t>rarety@rare-p.co.jp</t>
  </si>
  <si>
    <t>yutanit@ezweb.ne.jp</t>
  </si>
  <si>
    <t>photo@potato.hokkai.net</t>
  </si>
  <si>
    <t>tomato-matu@docomo.ne.jp</t>
  </si>
  <si>
    <t>donna@af.wakwak.com</t>
  </si>
  <si>
    <t>yacht_donna@docomo.ne.jp</t>
  </si>
  <si>
    <t>domon@takusyoku-hc.ac.jp</t>
  </si>
  <si>
    <t>horie@lnet.ne.jp</t>
  </si>
  <si>
    <t>etopirika2@docomo.ne.jp</t>
  </si>
  <si>
    <t>hamada@alphabet-pastel.com</t>
  </si>
  <si>
    <t>ogawa-kz@poem.ocn.ne.jp</t>
  </si>
  <si>
    <t>ogawa-ad@docomo.ne.jp</t>
  </si>
  <si>
    <t>nantani@mxw.mesh.ne.jp</t>
  </si>
  <si>
    <t>littlejohn@docomo.ne.jp</t>
  </si>
  <si>
    <t>doi@doisyoten.co.jp</t>
  </si>
  <si>
    <t>soichi.doi-doi@docomo.ne.jp</t>
  </si>
  <si>
    <t>sera@olive.ocn.ne.jp</t>
  </si>
  <si>
    <t>ctrn.812miura.@docomo.ne.jp</t>
  </si>
  <si>
    <t>otaki@miyajima.ac.jp</t>
  </si>
  <si>
    <t>cpootaki216@docomo.ne.jp</t>
  </si>
  <si>
    <t>sapporokasinoki@docomo.ne.jp</t>
  </si>
  <si>
    <t>札幌市中央区円山西町５丁目2-30</t>
  </si>
  <si>
    <t>０１１－６４２－６１７３</t>
  </si>
  <si>
    <t>小樽市朝里２－４－４</t>
  </si>
  <si>
    <t>０１３４－５４－７１７１</t>
  </si>
  <si>
    <t>小樽市築港７－７</t>
  </si>
  <si>
    <t>中央区南９条西５丁目長谷川ビル３Ｆ世良鉄工㈱</t>
  </si>
  <si>
    <t>協賛</t>
  </si>
  <si>
    <t>フライング</t>
  </si>
  <si>
    <t>錦田　信昭</t>
  </si>
  <si>
    <t>ビール券</t>
  </si>
  <si>
    <t>ビール券２０枚</t>
  </si>
  <si>
    <t>ビール券大瓶１２本</t>
  </si>
  <si>
    <t>○</t>
  </si>
  <si>
    <t>8/10　出港　8/20帰港</t>
  </si>
  <si>
    <t>函館市西旭岡町１－３０－３　１－１２－３０１</t>
  </si>
  <si>
    <t>０９０－７１６９－７９０８</t>
  </si>
  <si>
    <t>０１３８－５０－５０５４</t>
  </si>
  <si>
    <t>タヤナ３７</t>
  </si>
  <si>
    <t>その他</t>
  </si>
  <si>
    <t>陸隊</t>
  </si>
  <si>
    <t>ビール券　５社</t>
  </si>
  <si>
    <t>昨年同</t>
  </si>
  <si>
    <t>２００４　天売クルージング　参加艇データ</t>
  </si>
  <si>
    <t>高樋　邦義</t>
  </si>
  <si>
    <t>今野　京子</t>
  </si>
  <si>
    <t>樋口　守雄</t>
  </si>
  <si>
    <t>森田　一志</t>
  </si>
  <si>
    <t>ビール大瓶１２本</t>
  </si>
  <si>
    <t>ソルティブルドック</t>
  </si>
  <si>
    <t>ダンデライオン</t>
  </si>
  <si>
    <t>３社　15,000</t>
  </si>
  <si>
    <t>アリエル</t>
  </si>
  <si>
    <t>水上　聖一</t>
  </si>
  <si>
    <t>seiichi@assist-net.org</t>
  </si>
  <si>
    <t>野村　芳久</t>
  </si>
  <si>
    <t>ＯＫ</t>
  </si>
  <si>
    <t>高橋　裕二</t>
  </si>
  <si>
    <t>本間　淑郎</t>
  </si>
  <si>
    <t>葛巻裕美子</t>
  </si>
  <si>
    <t>寺岡　寿子</t>
  </si>
  <si>
    <t>高橋　登紀子</t>
  </si>
  <si>
    <t>林　泰治</t>
  </si>
  <si>
    <t>山崎　重信</t>
  </si>
  <si>
    <t>川村　栄</t>
  </si>
  <si>
    <t>田中　芳雄</t>
  </si>
  <si>
    <t>０９０－２０５３－７９７３</t>
  </si>
  <si>
    <t>０９０－５０７８－７０６０</t>
  </si>
  <si>
    <t>昨年同</t>
  </si>
  <si>
    <t>刺繍用艇名</t>
  </si>
  <si>
    <t>Ｓole　ⅵ</t>
  </si>
  <si>
    <t>Ｔerra　Ｒossa</t>
  </si>
  <si>
    <t>Tomatoｰmaru</t>
  </si>
  <si>
    <t>ＤＯＮＮＡ</t>
  </si>
  <si>
    <t>エトピリカ</t>
  </si>
  <si>
    <t>one　piece</t>
  </si>
  <si>
    <t>Ａｒｉｅｌ</t>
  </si>
  <si>
    <t>Ｅverday　Ｓunday</t>
  </si>
  <si>
    <t>Ｅｓｐｅｒａｎｚａ</t>
  </si>
  <si>
    <t>Ａile　de　Nord</t>
  </si>
  <si>
    <t>ＣＬＩＯＮＥ</t>
  </si>
  <si>
    <t>ＳＥＡＧＵＬＬ</t>
  </si>
  <si>
    <t>ＬＩＳＡ</t>
  </si>
  <si>
    <t>Ｌｉｔｔｌｅ　Ｊohn</t>
  </si>
  <si>
    <t>ＲＩＰＰＬＥ</t>
  </si>
  <si>
    <t>GREECE</t>
  </si>
  <si>
    <t>Ｔ，CRANE　Ⅲ</t>
  </si>
  <si>
    <t>VISION　THREE</t>
  </si>
  <si>
    <t>HOKUO</t>
  </si>
  <si>
    <t>ＤandeｰＬion</t>
  </si>
  <si>
    <t>Cｒｏcｏｄｉｌｅ　Ｄundee</t>
  </si>
  <si>
    <t>スリークレーン　英雄</t>
  </si>
  <si>
    <t>ワンピース</t>
  </si>
  <si>
    <t>ＣＹＰＲＯＳ</t>
  </si>
  <si>
    <t>chap2</t>
  </si>
  <si>
    <t>DOWN　ＴＩＭＥ　Ⅱ</t>
  </si>
  <si>
    <t>重須港（静岡）</t>
  </si>
  <si>
    <t>楢崎　久光</t>
  </si>
  <si>
    <t>福生市福生２２３７－４</t>
  </si>
  <si>
    <t>０９０－３１３０－２５２６</t>
  </si>
  <si>
    <t>どんたく　　　　　　</t>
  </si>
  <si>
    <t>どんたく</t>
  </si>
  <si>
    <t>DONTAKU</t>
  </si>
  <si>
    <t>ヤマハ３０Ｃ</t>
  </si>
  <si>
    <t>どんたく</t>
  </si>
  <si>
    <t>yacht-dontaku@docomo.ne.jp</t>
  </si>
  <si>
    <t>ﾊﾞﾝﾄﾞｰﾌｪｯﾄ３０</t>
  </si>
  <si>
    <t>pygmalion</t>
  </si>
  <si>
    <t>海老名敏男</t>
  </si>
  <si>
    <t>西村　直幸</t>
  </si>
  <si>
    <t>０１１－７７１－１６１６</t>
  </si>
  <si>
    <t>西村</t>
  </si>
  <si>
    <t>札幌市北区屯田</t>
  </si>
  <si>
    <t>結城　雅史</t>
  </si>
  <si>
    <t>松本　伸之</t>
  </si>
  <si>
    <t>大瀧　理沙</t>
  </si>
  <si>
    <t>駿河　美幸</t>
  </si>
  <si>
    <t>竹田　智子</t>
  </si>
  <si>
    <t>諏訪　駿一</t>
  </si>
  <si>
    <t>諏訪　雅英</t>
  </si>
  <si>
    <t>志佐</t>
  </si>
  <si>
    <t>那須野　浩</t>
  </si>
  <si>
    <t>flying</t>
  </si>
  <si>
    <t>Ｓalty　Ｂulldog</t>
  </si>
  <si>
    <t>Ａｎｉｖａ</t>
  </si>
  <si>
    <t>Ｌｉｄｅｒ</t>
  </si>
  <si>
    <t>ドナ　セシリア</t>
  </si>
  <si>
    <t>MERIDIAN</t>
  </si>
  <si>
    <t>NISHIMURA</t>
  </si>
  <si>
    <t>ﾒｰﾙ</t>
  </si>
  <si>
    <t>ﾒｰﾙ</t>
  </si>
  <si>
    <t>ｆａｘ</t>
  </si>
  <si>
    <t>ﾒｰﾙ</t>
  </si>
  <si>
    <t>印刷</t>
  </si>
  <si>
    <t>鈴木ちえり</t>
  </si>
  <si>
    <t>舵本</t>
  </si>
  <si>
    <t>ＹＡＭＡＨＡ．ＳＦー３８</t>
  </si>
  <si>
    <t>０１１－７５２－８１０２</t>
  </si>
  <si>
    <t>留萌市栄町２丁目６　（有）アシスト</t>
  </si>
  <si>
    <t>０１６４－４９－１００２</t>
  </si>
  <si>
    <t>ヤマハ　ＭＹＬａｄｙ２５</t>
  </si>
  <si>
    <t>ﾑｰﾃﾞｨ３６　ｾﾝﾀｰｺｯｸﾋﾟｯﾄ</t>
  </si>
  <si>
    <t>ﾔﾏﾊ２６　マークⅡ</t>
  </si>
  <si>
    <t>ｆａｘ</t>
  </si>
  <si>
    <t>唐神　美和子</t>
  </si>
  <si>
    <t>山崎　重信</t>
  </si>
  <si>
    <t>リーデル（Ｌider）</t>
  </si>
  <si>
    <t>シーガルネットチーム</t>
  </si>
  <si>
    <t>ＡＣＴ　１</t>
  </si>
  <si>
    <t>佐藤　浩一</t>
  </si>
  <si>
    <t>カステラ５０箱</t>
  </si>
  <si>
    <t>根本　岳人</t>
  </si>
  <si>
    <t>石村　光広</t>
  </si>
  <si>
    <t>鈴木　祥恵</t>
  </si>
  <si>
    <t>名倉　千尋</t>
  </si>
  <si>
    <t>水上　琢磨</t>
  </si>
  <si>
    <t>和田</t>
  </si>
  <si>
    <t>間山　公子</t>
  </si>
  <si>
    <t>遠藤　隆司</t>
  </si>
  <si>
    <t>南澤　美輝</t>
  </si>
  <si>
    <t>石丸　義男</t>
  </si>
  <si>
    <t>景井　和康</t>
  </si>
  <si>
    <t>上田　力一</t>
  </si>
  <si>
    <t>五十嵐　豊</t>
  </si>
  <si>
    <t>ｼｰｶﾞﾙネットチーム</t>
  </si>
  <si>
    <t>ﾚｰｻ-クラス</t>
  </si>
  <si>
    <t>ｸﾙｰｼﾞﾝｸﾞｸﾗｽ</t>
  </si>
  <si>
    <t>快世郎</t>
  </si>
  <si>
    <t>井原　紀元</t>
  </si>
  <si>
    <t>ノーティック３４ＣＣ</t>
  </si>
  <si>
    <t>ＱＵＥＥＮ　FLAMINGO</t>
  </si>
  <si>
    <t>倉本　昌治</t>
  </si>
  <si>
    <t>堀川　寿雄</t>
  </si>
  <si>
    <t>川尻　直孝</t>
  </si>
  <si>
    <t>高田　敏</t>
  </si>
  <si>
    <t>泉谷　明</t>
  </si>
  <si>
    <t>高玉　園生</t>
  </si>
  <si>
    <t>藤谷　裕子</t>
  </si>
  <si>
    <t>スリークレン 英雄</t>
  </si>
  <si>
    <t>木村　隆</t>
  </si>
  <si>
    <t>奥山　光明</t>
  </si>
  <si>
    <t>佐々木　理</t>
  </si>
  <si>
    <t>石川　彰</t>
  </si>
  <si>
    <t>湯谷　しのぶ</t>
  </si>
  <si>
    <t>安藤　啓正</t>
  </si>
  <si>
    <t>篠島　弓枝</t>
  </si>
  <si>
    <t>高橋　俊江</t>
  </si>
  <si>
    <t>寺嶋</t>
  </si>
  <si>
    <t>高野　一男</t>
  </si>
  <si>
    <t>川嶋　敏彦</t>
  </si>
  <si>
    <t>田中　克房</t>
  </si>
  <si>
    <t>沢田　賢一</t>
  </si>
  <si>
    <t>志佐　公道</t>
  </si>
  <si>
    <t>参加者数</t>
  </si>
  <si>
    <t>アルゴ</t>
  </si>
  <si>
    <t>松浦　光紀</t>
  </si>
  <si>
    <t>ヤマハ３１Ｃ</t>
  </si>
  <si>
    <t>ペーパームーン</t>
  </si>
  <si>
    <t>取材班(ｶﾒﾗ･ﾋﾞﾃﾞｵ）</t>
  </si>
  <si>
    <t>ロシア艇</t>
  </si>
  <si>
    <t>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</si>
</sst>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dd\-mmm\-yy"/>
    <numFmt numFmtId="187" formatCode="\\#,##0;&quot;-\&quot;#,##0"/>
    <numFmt numFmtId="188" formatCode="m/d"/>
    <numFmt numFmtId="189" formatCode="yyyy/m/d\ h:mm\ AM/PM"/>
    <numFmt numFmtId="190" formatCode="0_);[Red]\(0\)"/>
    <numFmt numFmtId="191" formatCode="#,##0_);[Red]\(#,##0\)"/>
    <numFmt numFmtId="192" formatCode="[&lt;=999]000;[&lt;=99999]000\-00;000\-0000"/>
    <numFmt numFmtId="193" formatCode="m/d;@"/>
  </numFmts>
  <fonts count="13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5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57" fontId="0" fillId="0" borderId="0" xfId="0" applyNumberFormat="1" applyBorder="1" applyAlignment="1">
      <alignment/>
    </xf>
    <xf numFmtId="57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186" fontId="1" fillId="0" borderId="0" xfId="0" applyNumberFormat="1" applyFont="1" applyFill="1" applyBorder="1" applyAlignment="1">
      <alignment horizontal="right" wrapText="1"/>
    </xf>
    <xf numFmtId="187" fontId="1" fillId="0" borderId="0" xfId="0" applyNumberFormat="1" applyFont="1" applyFill="1" applyBorder="1" applyAlignment="1">
      <alignment horizontal="right" wrapText="1"/>
    </xf>
    <xf numFmtId="57" fontId="1" fillId="0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justify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57" fontId="1" fillId="0" borderId="1" xfId="0" applyNumberFormat="1" applyFont="1" applyFill="1" applyBorder="1" applyAlignment="1">
      <alignment horizontal="center" wrapText="1"/>
    </xf>
    <xf numFmtId="189" fontId="0" fillId="0" borderId="0" xfId="0" applyNumberFormat="1" applyAlignment="1">
      <alignment/>
    </xf>
    <xf numFmtId="191" fontId="1" fillId="0" borderId="1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191" fontId="1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186" fontId="7" fillId="0" borderId="1" xfId="0" applyNumberFormat="1" applyFont="1" applyFill="1" applyBorder="1" applyAlignment="1">
      <alignment horizontal="right" wrapText="1"/>
    </xf>
    <xf numFmtId="186" fontId="7" fillId="0" borderId="3" xfId="0" applyNumberFormat="1" applyFont="1" applyFill="1" applyBorder="1" applyAlignment="1">
      <alignment horizontal="right" wrapText="1"/>
    </xf>
    <xf numFmtId="191" fontId="1" fillId="0" borderId="4" xfId="0" applyNumberFormat="1" applyFont="1" applyFill="1" applyBorder="1" applyAlignment="1">
      <alignment horizontal="right" wrapText="1"/>
    </xf>
    <xf numFmtId="191" fontId="1" fillId="0" borderId="5" xfId="0" applyNumberFormat="1" applyFont="1" applyFill="1" applyBorder="1" applyAlignment="1">
      <alignment horizontal="right" wrapText="1"/>
    </xf>
    <xf numFmtId="191" fontId="1" fillId="0" borderId="6" xfId="0" applyNumberFormat="1" applyFont="1" applyFill="1" applyBorder="1" applyAlignment="1">
      <alignment horizontal="right" wrapText="1"/>
    </xf>
    <xf numFmtId="57" fontId="1" fillId="2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186" fontId="7" fillId="0" borderId="9" xfId="0" applyNumberFormat="1" applyFont="1" applyFill="1" applyBorder="1" applyAlignment="1">
      <alignment horizontal="right" wrapText="1"/>
    </xf>
    <xf numFmtId="191" fontId="1" fillId="0" borderId="9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center"/>
    </xf>
    <xf numFmtId="186" fontId="8" fillId="0" borderId="1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9" fillId="0" borderId="1" xfId="0" applyFont="1" applyBorder="1" applyAlignment="1">
      <alignment horizontal="justify"/>
    </xf>
    <xf numFmtId="0" fontId="0" fillId="2" borderId="11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57" fontId="7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1" xfId="16" applyFont="1" applyFill="1" applyBorder="1" applyAlignment="1">
      <alignment horizontal="left" wrapText="1"/>
    </xf>
    <xf numFmtId="0" fontId="10" fillId="0" borderId="9" xfId="16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81" fontId="0" fillId="0" borderId="0" xfId="17" applyAlignment="1">
      <alignment/>
    </xf>
    <xf numFmtId="181" fontId="0" fillId="0" borderId="0" xfId="17" applyAlignment="1">
      <alignment horizontal="center"/>
    </xf>
    <xf numFmtId="181" fontId="0" fillId="2" borderId="11" xfId="17" applyFill="1" applyBorder="1" applyAlignment="1">
      <alignment horizontal="center" wrapText="1"/>
    </xf>
    <xf numFmtId="181" fontId="1" fillId="2" borderId="10" xfId="17" applyFont="1" applyFill="1" applyBorder="1" applyAlignment="1">
      <alignment horizontal="center" wrapText="1"/>
    </xf>
    <xf numFmtId="181" fontId="1" fillId="0" borderId="0" xfId="17" applyFont="1" applyFill="1" applyBorder="1" applyAlignment="1">
      <alignment horizontal="left" wrapText="1"/>
    </xf>
    <xf numFmtId="181" fontId="0" fillId="0" borderId="0" xfId="17" applyBorder="1" applyAlignment="1">
      <alignment/>
    </xf>
    <xf numFmtId="57" fontId="1" fillId="0" borderId="9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5" fillId="0" borderId="1" xfId="16" applyFill="1" applyBorder="1" applyAlignment="1">
      <alignment horizontal="left" wrapText="1"/>
    </xf>
    <xf numFmtId="57" fontId="8" fillId="0" borderId="1" xfId="0" applyNumberFormat="1" applyFont="1" applyFill="1" applyBorder="1" applyAlignment="1">
      <alignment horizontal="center" wrapText="1"/>
    </xf>
    <xf numFmtId="181" fontId="1" fillId="0" borderId="9" xfId="17" applyFont="1" applyFill="1" applyBorder="1" applyAlignment="1">
      <alignment wrapText="1"/>
    </xf>
    <xf numFmtId="181" fontId="1" fillId="0" borderId="1" xfId="17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181" fontId="1" fillId="0" borderId="22" xfId="17" applyFont="1" applyFill="1" applyBorder="1" applyAlignment="1">
      <alignment wrapText="1"/>
    </xf>
    <xf numFmtId="0" fontId="1" fillId="2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86" fontId="0" fillId="0" borderId="16" xfId="0" applyNumberFormat="1" applyFont="1" applyFill="1" applyBorder="1" applyAlignment="1">
      <alignment horizontal="center" wrapText="1"/>
    </xf>
    <xf numFmtId="186" fontId="0" fillId="0" borderId="15" xfId="0" applyNumberFormat="1" applyFont="1" applyFill="1" applyBorder="1" applyAlignment="1">
      <alignment horizontal="center" wrapText="1"/>
    </xf>
    <xf numFmtId="186" fontId="0" fillId="0" borderId="18" xfId="0" applyNumberFormat="1" applyFont="1" applyFill="1" applyBorder="1" applyAlignment="1">
      <alignment horizontal="center" wrapText="1"/>
    </xf>
    <xf numFmtId="186" fontId="0" fillId="0" borderId="19" xfId="0" applyNumberFormat="1" applyFont="1" applyFill="1" applyBorder="1" applyAlignment="1">
      <alignment horizontal="center" wrapText="1"/>
    </xf>
    <xf numFmtId="186" fontId="0" fillId="0" borderId="21" xfId="0" applyNumberFormat="1" applyFont="1" applyFill="1" applyBorder="1" applyAlignment="1">
      <alignment horizontal="center" wrapText="1"/>
    </xf>
    <xf numFmtId="186" fontId="0" fillId="0" borderId="13" xfId="0" applyNumberFormat="1" applyFont="1" applyFill="1" applyBorder="1" applyAlignment="1">
      <alignment horizontal="center" wrapText="1"/>
    </xf>
    <xf numFmtId="193" fontId="1" fillId="0" borderId="9" xfId="0" applyNumberFormat="1" applyFont="1" applyFill="1" applyBorder="1" applyAlignment="1">
      <alignment horizontal="right" wrapText="1"/>
    </xf>
    <xf numFmtId="193" fontId="1" fillId="0" borderId="1" xfId="0" applyNumberFormat="1" applyFont="1" applyFill="1" applyBorder="1" applyAlignment="1">
      <alignment horizontal="right" wrapText="1"/>
    </xf>
    <xf numFmtId="193" fontId="1" fillId="0" borderId="3" xfId="0" applyNumberFormat="1" applyFont="1" applyFill="1" applyBorder="1" applyAlignment="1">
      <alignment horizontal="right" wrapText="1"/>
    </xf>
    <xf numFmtId="0" fontId="1" fillId="0" borderId="2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57" fontId="1" fillId="2" borderId="11" xfId="0" applyNumberFormat="1" applyFont="1" applyFill="1" applyBorder="1" applyAlignment="1">
      <alignment horizontal="center" wrapText="1"/>
    </xf>
    <xf numFmtId="57" fontId="1" fillId="2" borderId="10" xfId="0" applyNumberFormat="1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57" fontId="1" fillId="2" borderId="28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2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left" wrapText="1"/>
    </xf>
    <xf numFmtId="0" fontId="4" fillId="0" borderId="28" xfId="0" applyFont="1" applyBorder="1" applyAlignment="1">
      <alignment horizontal="justify"/>
    </xf>
    <xf numFmtId="0" fontId="7" fillId="0" borderId="28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181" fontId="1" fillId="0" borderId="34" xfId="17" applyFont="1" applyFill="1" applyBorder="1" applyAlignment="1">
      <alignment wrapText="1"/>
    </xf>
    <xf numFmtId="57" fontId="1" fillId="0" borderId="28" xfId="0" applyNumberFormat="1" applyFont="1" applyFill="1" applyBorder="1" applyAlignment="1">
      <alignment horizontal="center" wrapText="1"/>
    </xf>
    <xf numFmtId="191" fontId="1" fillId="0" borderId="28" xfId="0" applyNumberFormat="1" applyFont="1" applyFill="1" applyBorder="1" applyAlignment="1">
      <alignment horizontal="right" wrapText="1"/>
    </xf>
    <xf numFmtId="191" fontId="1" fillId="0" borderId="35" xfId="0" applyNumberFormat="1" applyFont="1" applyFill="1" applyBorder="1" applyAlignment="1">
      <alignment horizontal="right" wrapText="1"/>
    </xf>
    <xf numFmtId="193" fontId="1" fillId="0" borderId="28" xfId="0" applyNumberFormat="1" applyFont="1" applyFill="1" applyBorder="1" applyAlignment="1">
      <alignment horizontal="right" wrapText="1"/>
    </xf>
    <xf numFmtId="186" fontId="7" fillId="0" borderId="28" xfId="0" applyNumberFormat="1" applyFont="1" applyFill="1" applyBorder="1" applyAlignment="1">
      <alignment horizontal="right" wrapText="1"/>
    </xf>
    <xf numFmtId="186" fontId="0" fillId="0" borderId="31" xfId="0" applyNumberFormat="1" applyFont="1" applyFill="1" applyBorder="1" applyAlignment="1">
      <alignment horizontal="center" wrapText="1"/>
    </xf>
    <xf numFmtId="186" fontId="0" fillId="0" borderId="33" xfId="0" applyNumberFormat="1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horizontal="left" wrapText="1"/>
    </xf>
    <xf numFmtId="0" fontId="7" fillId="0" borderId="38" xfId="0" applyFont="1" applyFill="1" applyBorder="1" applyAlignment="1">
      <alignment horizontal="left" wrapText="1"/>
    </xf>
    <xf numFmtId="0" fontId="7" fillId="0" borderId="39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81" fontId="1" fillId="0" borderId="7" xfId="17" applyFont="1" applyFill="1" applyBorder="1" applyAlignment="1">
      <alignment wrapText="1"/>
    </xf>
    <xf numFmtId="57" fontId="1" fillId="0" borderId="7" xfId="0" applyNumberFormat="1" applyFont="1" applyFill="1" applyBorder="1" applyAlignment="1">
      <alignment horizontal="center" wrapText="1"/>
    </xf>
    <xf numFmtId="191" fontId="1" fillId="0" borderId="7" xfId="0" applyNumberFormat="1" applyFont="1" applyFill="1" applyBorder="1" applyAlignment="1">
      <alignment horizontal="right" wrapText="1"/>
    </xf>
    <xf numFmtId="191" fontId="1" fillId="0" borderId="41" xfId="0" applyNumberFormat="1" applyFont="1" applyFill="1" applyBorder="1" applyAlignment="1">
      <alignment horizontal="right" wrapText="1"/>
    </xf>
    <xf numFmtId="193" fontId="1" fillId="0" borderId="7" xfId="0" applyNumberFormat="1" applyFont="1" applyFill="1" applyBorder="1" applyAlignment="1">
      <alignment horizontal="right" wrapText="1"/>
    </xf>
    <xf numFmtId="186" fontId="7" fillId="0" borderId="7" xfId="0" applyNumberFormat="1" applyFont="1" applyFill="1" applyBorder="1" applyAlignment="1">
      <alignment horizontal="right" wrapText="1"/>
    </xf>
    <xf numFmtId="186" fontId="0" fillId="0" borderId="43" xfId="0" applyNumberFormat="1" applyFont="1" applyFill="1" applyBorder="1" applyAlignment="1">
      <alignment horizontal="center" wrapText="1"/>
    </xf>
    <xf numFmtId="186" fontId="0" fillId="0" borderId="45" xfId="0" applyNumberFormat="1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188" fontId="3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ntani@mxw.mesh.ne.jp" TargetMode="External" /><Relationship Id="rId2" Type="http://schemas.openxmlformats.org/officeDocument/2006/relationships/hyperlink" Target="mailto:littlejohn@docomo.ne.jp" TargetMode="External" /><Relationship Id="rId3" Type="http://schemas.openxmlformats.org/officeDocument/2006/relationships/hyperlink" Target="mailto:horie@lnet.ne.jp" TargetMode="External" /><Relationship Id="rId4" Type="http://schemas.openxmlformats.org/officeDocument/2006/relationships/hyperlink" Target="mailto:etopirika2@docomo.ne.jp" TargetMode="External" /><Relationship Id="rId5" Type="http://schemas.openxmlformats.org/officeDocument/2006/relationships/hyperlink" Target="mailto:photo@potato.hokkai.net" TargetMode="External" /><Relationship Id="rId6" Type="http://schemas.openxmlformats.org/officeDocument/2006/relationships/hyperlink" Target="mailto:tomato-matu@docomo.ne.jp" TargetMode="External" /><Relationship Id="rId7" Type="http://schemas.openxmlformats.org/officeDocument/2006/relationships/hyperlink" Target="mailto:ogawa-kz@poem.ocn.ne.jp" TargetMode="External" /><Relationship Id="rId8" Type="http://schemas.openxmlformats.org/officeDocument/2006/relationships/hyperlink" Target="mailto:ogawa-ad@docomo.ne.jp" TargetMode="External" /><Relationship Id="rId9" Type="http://schemas.openxmlformats.org/officeDocument/2006/relationships/hyperlink" Target="mailto:hamada@alphabet-pastel.com" TargetMode="External" /><Relationship Id="rId10" Type="http://schemas.openxmlformats.org/officeDocument/2006/relationships/hyperlink" Target="mailto:rarety@rare-p.co.jp" TargetMode="External" /><Relationship Id="rId11" Type="http://schemas.openxmlformats.org/officeDocument/2006/relationships/hyperlink" Target="mailto:yutanit@ezweb.ne.jp" TargetMode="External" /><Relationship Id="rId12" Type="http://schemas.openxmlformats.org/officeDocument/2006/relationships/hyperlink" Target="mailto:otaki@miyajima.ac.jp" TargetMode="External" /><Relationship Id="rId13" Type="http://schemas.openxmlformats.org/officeDocument/2006/relationships/hyperlink" Target="mailto:cpootaki216@docomo.ne.jp" TargetMode="External" /><Relationship Id="rId14" Type="http://schemas.openxmlformats.org/officeDocument/2006/relationships/hyperlink" Target="mailto:donna@af.wakwak.com" TargetMode="External" /><Relationship Id="rId15" Type="http://schemas.openxmlformats.org/officeDocument/2006/relationships/hyperlink" Target="mailto:yacht_donna@docomo.ne.jp" TargetMode="External" /><Relationship Id="rId16" Type="http://schemas.openxmlformats.org/officeDocument/2006/relationships/hyperlink" Target="mailto:sera@olive.ocn.ne.jp" TargetMode="External" /><Relationship Id="rId17" Type="http://schemas.openxmlformats.org/officeDocument/2006/relationships/hyperlink" Target="mailto:ctrn.812miura.@docomo.ne.jp" TargetMode="External" /><Relationship Id="rId18" Type="http://schemas.openxmlformats.org/officeDocument/2006/relationships/hyperlink" Target="mailto:shingo@ypd.jp" TargetMode="External" /><Relationship Id="rId19" Type="http://schemas.openxmlformats.org/officeDocument/2006/relationships/hyperlink" Target="mailto:shtatami@ezweb.ne.jp" TargetMode="External" /><Relationship Id="rId20" Type="http://schemas.openxmlformats.org/officeDocument/2006/relationships/hyperlink" Target="mailto:doi@doisyoten.co.jp" TargetMode="External" /><Relationship Id="rId21" Type="http://schemas.openxmlformats.org/officeDocument/2006/relationships/hyperlink" Target="mailto:soichi.doi-doi@docomo.ne.jp" TargetMode="External" /><Relationship Id="rId22" Type="http://schemas.openxmlformats.org/officeDocument/2006/relationships/hyperlink" Target="mailto:domon@takusyoku-hc.ac.jp" TargetMode="External" /><Relationship Id="rId23" Type="http://schemas.openxmlformats.org/officeDocument/2006/relationships/hyperlink" Target="mailto:vpserver@ocn.ne.jp" TargetMode="External" /><Relationship Id="rId24" Type="http://schemas.openxmlformats.org/officeDocument/2006/relationships/hyperlink" Target="mailto:kyx04402@nifty.ne.jp" TargetMode="External" /><Relationship Id="rId25" Type="http://schemas.openxmlformats.org/officeDocument/2006/relationships/hyperlink" Target="mailto:k-yuuichi@mqc.biglobe.ne.jp" TargetMode="External" /><Relationship Id="rId26" Type="http://schemas.openxmlformats.org/officeDocument/2006/relationships/hyperlink" Target="mailto:greece2@can.ne.jp" TargetMode="External" /><Relationship Id="rId27" Type="http://schemas.openxmlformats.org/officeDocument/2006/relationships/hyperlink" Target="mailto:sapporokasinoki@docomo.ne.jp" TargetMode="External" /><Relationship Id="rId28" Type="http://schemas.openxmlformats.org/officeDocument/2006/relationships/hyperlink" Target="mailto:seiichi@assist-net.org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78"/>
  <sheetViews>
    <sheetView tabSelected="1" workbookViewId="0" topLeftCell="A1">
      <selection activeCell="BT13" sqref="BT13"/>
    </sheetView>
  </sheetViews>
  <sheetFormatPr defaultColWidth="9.00390625" defaultRowHeight="15.75" customHeight="1"/>
  <cols>
    <col min="1" max="1" width="10.375" style="0" customWidth="1"/>
    <col min="2" max="2" width="4.00390625" style="1" customWidth="1"/>
    <col min="3" max="3" width="10.75390625" style="0" customWidth="1"/>
    <col min="4" max="4" width="3.875" style="0" customWidth="1"/>
    <col min="5" max="5" width="17.625" style="0" customWidth="1"/>
    <col min="6" max="6" width="10.125" style="0" customWidth="1"/>
    <col min="7" max="7" width="15.875" style="0" hidden="1" customWidth="1"/>
    <col min="8" max="8" width="4.00390625" style="1" hidden="1" customWidth="1"/>
    <col min="9" max="9" width="17.625" style="0" hidden="1" customWidth="1"/>
    <col min="10" max="10" width="10.125" style="0" hidden="1" customWidth="1"/>
    <col min="11" max="11" width="16.00390625" style="0" hidden="1" customWidth="1"/>
    <col min="12" max="17" width="4.625" style="0" hidden="1" customWidth="1"/>
    <col min="18" max="18" width="4.00390625" style="1" hidden="1" customWidth="1"/>
    <col min="19" max="19" width="17.625" style="0" hidden="1" customWidth="1"/>
    <col min="20" max="20" width="15.25390625" style="53" hidden="1" customWidth="1"/>
    <col min="21" max="25" width="4.625" style="0" hidden="1" customWidth="1"/>
    <col min="26" max="26" width="4.00390625" style="1" hidden="1" customWidth="1"/>
    <col min="27" max="27" width="17.625" style="0" hidden="1" customWidth="1"/>
    <col min="28" max="28" width="4.125" style="0" hidden="1" customWidth="1"/>
    <col min="29" max="29" width="10.625" style="0" hidden="1" customWidth="1"/>
    <col min="30" max="30" width="10.125" style="0" hidden="1" customWidth="1"/>
    <col min="31" max="31" width="9.75390625" style="0" hidden="1" customWidth="1"/>
    <col min="32" max="32" width="10.00390625" style="0" hidden="1" customWidth="1"/>
    <col min="33" max="33" width="9.875" style="0" hidden="1" customWidth="1"/>
    <col min="34" max="34" width="10.50390625" style="0" hidden="1" customWidth="1"/>
    <col min="35" max="35" width="10.00390625" style="0" hidden="1" customWidth="1"/>
    <col min="36" max="36" width="9.75390625" style="0" hidden="1" customWidth="1"/>
    <col min="37" max="37" width="10.125" style="0" hidden="1" customWidth="1"/>
    <col min="38" max="38" width="9.625" style="0" hidden="1" customWidth="1"/>
    <col min="39" max="39" width="4.00390625" style="1" hidden="1" customWidth="1"/>
    <col min="40" max="40" width="17.625" style="0" hidden="1" customWidth="1"/>
    <col min="41" max="41" width="4.125" style="0" hidden="1" customWidth="1"/>
    <col min="42" max="45" width="6.125" style="0" hidden="1" customWidth="1"/>
    <col min="46" max="46" width="7.00390625" style="0" hidden="1" customWidth="1"/>
    <col min="47" max="49" width="6.125" style="0" hidden="1" customWidth="1"/>
    <col min="50" max="50" width="4.625" style="2" hidden="1" customWidth="1"/>
    <col min="51" max="51" width="4.00390625" style="1" hidden="1" customWidth="1"/>
    <col min="52" max="52" width="17.625" style="0" hidden="1" customWidth="1"/>
    <col min="53" max="53" width="19.625" style="0" hidden="1" customWidth="1"/>
    <col min="54" max="57" width="4.625" style="77" hidden="1" customWidth="1"/>
    <col min="58" max="58" width="8.625" style="0" hidden="1" customWidth="1"/>
    <col min="59" max="59" width="10.625" style="0" hidden="1" customWidth="1"/>
    <col min="60" max="60" width="4.00390625" style="1" hidden="1" customWidth="1"/>
    <col min="61" max="61" width="17.625" style="0" hidden="1" customWidth="1"/>
    <col min="62" max="62" width="35.375" style="2" hidden="1" customWidth="1"/>
    <col min="63" max="63" width="15.375" style="0" hidden="1" customWidth="1"/>
    <col min="64" max="64" width="4.00390625" style="1" hidden="1" customWidth="1"/>
    <col min="65" max="65" width="17.625" style="0" hidden="1" customWidth="1"/>
    <col min="66" max="66" width="29.25390625" style="45" hidden="1" customWidth="1"/>
    <col min="67" max="67" width="21.625" style="45" hidden="1" customWidth="1"/>
    <col min="68" max="68" width="4.00390625" style="1" hidden="1" customWidth="1"/>
    <col min="69" max="69" width="4.00390625" style="1" customWidth="1"/>
    <col min="70" max="70" width="20.25390625" style="0" customWidth="1"/>
  </cols>
  <sheetData>
    <row r="1" spans="2:70" ht="15.75" customHeight="1">
      <c r="B1" s="155" t="s">
        <v>300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</row>
    <row r="2" spans="4:70" s="1" customFormat="1" ht="15.75" customHeight="1" thickBot="1">
      <c r="D2" s="17"/>
      <c r="E2" s="17"/>
      <c r="I2" s="17"/>
      <c r="J2" s="43"/>
      <c r="K2" s="43"/>
      <c r="S2" s="17"/>
      <c r="T2" s="54"/>
      <c r="AA2" s="17"/>
      <c r="AN2" s="17"/>
      <c r="AX2" s="6"/>
      <c r="AZ2" s="17"/>
      <c r="BB2" s="77"/>
      <c r="BC2" s="77"/>
      <c r="BD2" s="77"/>
      <c r="BE2" s="77"/>
      <c r="BI2" s="17"/>
      <c r="BM2" s="17"/>
      <c r="BN2" s="46"/>
      <c r="BO2" s="46"/>
      <c r="BR2" s="43">
        <v>38224</v>
      </c>
    </row>
    <row r="3" spans="2:70" s="3" customFormat="1" ht="15.75" customHeight="1">
      <c r="B3" s="94" t="s">
        <v>0</v>
      </c>
      <c r="C3" s="99" t="s">
        <v>2</v>
      </c>
      <c r="D3" s="101" t="s">
        <v>219</v>
      </c>
      <c r="E3" s="99" t="s">
        <v>1</v>
      </c>
      <c r="F3" s="99" t="s">
        <v>3</v>
      </c>
      <c r="G3" s="42"/>
      <c r="H3" s="99" t="s">
        <v>0</v>
      </c>
      <c r="I3" s="42"/>
      <c r="J3" s="42"/>
      <c r="K3" s="42"/>
      <c r="L3" s="102" t="s">
        <v>242</v>
      </c>
      <c r="M3" s="102"/>
      <c r="N3" s="102"/>
      <c r="O3" s="102"/>
      <c r="P3" s="102"/>
      <c r="Q3" s="102"/>
      <c r="R3" s="99" t="s">
        <v>0</v>
      </c>
      <c r="S3" s="42"/>
      <c r="T3" s="55" t="s">
        <v>284</v>
      </c>
      <c r="U3" s="103" t="s">
        <v>248</v>
      </c>
      <c r="V3" s="103"/>
      <c r="W3" s="104" t="s">
        <v>33</v>
      </c>
      <c r="X3" s="105"/>
      <c r="Y3" s="105"/>
      <c r="Z3" s="99" t="s">
        <v>0</v>
      </c>
      <c r="AA3" s="42"/>
      <c r="AB3" s="106" t="s">
        <v>253</v>
      </c>
      <c r="AC3" s="42"/>
      <c r="AD3" s="42"/>
      <c r="AE3" s="42"/>
      <c r="AF3" s="42"/>
      <c r="AG3" s="42"/>
      <c r="AH3" s="42" t="s">
        <v>166</v>
      </c>
      <c r="AI3" s="42"/>
      <c r="AJ3" s="42"/>
      <c r="AK3" s="42"/>
      <c r="AL3" s="42"/>
      <c r="AM3" s="99" t="s">
        <v>0</v>
      </c>
      <c r="AN3" s="42"/>
      <c r="AO3" s="106" t="s">
        <v>253</v>
      </c>
      <c r="AP3" s="104" t="s">
        <v>22</v>
      </c>
      <c r="AQ3" s="104"/>
      <c r="AR3" s="104"/>
      <c r="AS3" s="104"/>
      <c r="AT3" s="104"/>
      <c r="AU3" s="103" t="s">
        <v>180</v>
      </c>
      <c r="AV3" s="103"/>
      <c r="AW3" s="103"/>
      <c r="AX3" s="92" t="s">
        <v>187</v>
      </c>
      <c r="AY3" s="99" t="s">
        <v>0</v>
      </c>
      <c r="AZ3" s="42"/>
      <c r="BA3" s="102" t="s">
        <v>21</v>
      </c>
      <c r="BB3" s="104" t="s">
        <v>184</v>
      </c>
      <c r="BC3" s="104"/>
      <c r="BD3" s="107" t="s">
        <v>244</v>
      </c>
      <c r="BE3" s="107"/>
      <c r="BF3" s="104" t="s">
        <v>19</v>
      </c>
      <c r="BG3" s="104"/>
      <c r="BH3" s="99" t="s">
        <v>0</v>
      </c>
      <c r="BI3" s="42"/>
      <c r="BJ3" s="42" t="s">
        <v>23</v>
      </c>
      <c r="BK3" s="42"/>
      <c r="BL3" s="99" t="s">
        <v>0</v>
      </c>
      <c r="BM3" s="42"/>
      <c r="BN3" s="108"/>
      <c r="BO3" s="108"/>
      <c r="BP3" s="99" t="s">
        <v>0</v>
      </c>
      <c r="BQ3" s="109" t="s">
        <v>450</v>
      </c>
      <c r="BR3" s="95" t="s">
        <v>17</v>
      </c>
    </row>
    <row r="4" spans="2:70" s="3" customFormat="1" ht="15.75" customHeight="1" thickBot="1">
      <c r="B4" s="96"/>
      <c r="C4" s="98"/>
      <c r="D4" s="100"/>
      <c r="E4" s="98"/>
      <c r="F4" s="98"/>
      <c r="G4" s="40" t="s">
        <v>6</v>
      </c>
      <c r="H4" s="98"/>
      <c r="I4" s="40" t="s">
        <v>1</v>
      </c>
      <c r="J4" s="40" t="s">
        <v>3</v>
      </c>
      <c r="K4" s="40" t="s">
        <v>326</v>
      </c>
      <c r="L4" s="36" t="s">
        <v>34</v>
      </c>
      <c r="M4" s="36" t="s">
        <v>35</v>
      </c>
      <c r="N4" s="36" t="s">
        <v>36</v>
      </c>
      <c r="O4" s="36" t="s">
        <v>90</v>
      </c>
      <c r="P4" s="36" t="s">
        <v>122</v>
      </c>
      <c r="Q4" s="36" t="s">
        <v>18</v>
      </c>
      <c r="R4" s="98"/>
      <c r="S4" s="40" t="s">
        <v>1</v>
      </c>
      <c r="T4" s="56"/>
      <c r="U4" s="29" t="s">
        <v>89</v>
      </c>
      <c r="V4" s="40" t="s">
        <v>247</v>
      </c>
      <c r="W4" s="76" t="s">
        <v>422</v>
      </c>
      <c r="X4" s="76" t="s">
        <v>423</v>
      </c>
      <c r="Y4" s="76" t="s">
        <v>10</v>
      </c>
      <c r="Z4" s="98"/>
      <c r="AA4" s="40" t="s">
        <v>1</v>
      </c>
      <c r="AB4" s="36" t="s">
        <v>251</v>
      </c>
      <c r="AC4" s="36" t="s">
        <v>3</v>
      </c>
      <c r="AD4" s="36" t="s">
        <v>24</v>
      </c>
      <c r="AE4" s="36" t="s">
        <v>25</v>
      </c>
      <c r="AF4" s="36" t="s">
        <v>26</v>
      </c>
      <c r="AG4" s="36" t="s">
        <v>27</v>
      </c>
      <c r="AH4" s="36" t="s">
        <v>28</v>
      </c>
      <c r="AI4" s="36" t="s">
        <v>29</v>
      </c>
      <c r="AJ4" s="36" t="s">
        <v>30</v>
      </c>
      <c r="AK4" s="36" t="s">
        <v>31</v>
      </c>
      <c r="AL4" s="36" t="s">
        <v>32</v>
      </c>
      <c r="AM4" s="98"/>
      <c r="AN4" s="40" t="s">
        <v>1</v>
      </c>
      <c r="AO4" s="36" t="s">
        <v>251</v>
      </c>
      <c r="AP4" s="40" t="s">
        <v>38</v>
      </c>
      <c r="AQ4" s="36" t="s">
        <v>245</v>
      </c>
      <c r="AR4" s="36" t="s">
        <v>246</v>
      </c>
      <c r="AS4" s="44" t="s">
        <v>252</v>
      </c>
      <c r="AT4" s="40" t="s">
        <v>39</v>
      </c>
      <c r="AU4" s="44" t="s">
        <v>181</v>
      </c>
      <c r="AV4" s="44" t="s">
        <v>252</v>
      </c>
      <c r="AW4" s="29" t="s">
        <v>18</v>
      </c>
      <c r="AX4" s="93"/>
      <c r="AY4" s="98"/>
      <c r="AZ4" s="40" t="s">
        <v>1</v>
      </c>
      <c r="BA4" s="110"/>
      <c r="BB4" s="111" t="s">
        <v>185</v>
      </c>
      <c r="BC4" s="111" t="s">
        <v>182</v>
      </c>
      <c r="BD4" s="111" t="s">
        <v>183</v>
      </c>
      <c r="BE4" s="111" t="s">
        <v>243</v>
      </c>
      <c r="BF4" s="40" t="s">
        <v>20</v>
      </c>
      <c r="BG4" s="36" t="s">
        <v>37</v>
      </c>
      <c r="BH4" s="98"/>
      <c r="BI4" s="40" t="s">
        <v>1</v>
      </c>
      <c r="BJ4" s="36" t="s">
        <v>4</v>
      </c>
      <c r="BK4" s="36" t="s">
        <v>5</v>
      </c>
      <c r="BL4" s="98"/>
      <c r="BM4" s="40" t="s">
        <v>1</v>
      </c>
      <c r="BN4" s="36" t="s">
        <v>7</v>
      </c>
      <c r="BO4" s="36" t="s">
        <v>8</v>
      </c>
      <c r="BP4" s="98"/>
      <c r="BQ4" s="112"/>
      <c r="BR4" s="97" t="s">
        <v>9</v>
      </c>
    </row>
    <row r="5" spans="2:70" ht="15.75" customHeight="1">
      <c r="B5" s="113">
        <v>1</v>
      </c>
      <c r="C5" s="122" t="s">
        <v>456</v>
      </c>
      <c r="D5" s="115"/>
      <c r="E5" s="116" t="s">
        <v>186</v>
      </c>
      <c r="F5" s="117" t="s">
        <v>202</v>
      </c>
      <c r="G5" s="118"/>
      <c r="H5" s="113">
        <f>SUM(H8+1)</f>
        <v>30</v>
      </c>
      <c r="I5" s="116" t="s">
        <v>186</v>
      </c>
      <c r="J5" s="117" t="s">
        <v>202</v>
      </c>
      <c r="K5" s="117" t="s">
        <v>381</v>
      </c>
      <c r="L5" s="119"/>
      <c r="M5" s="120"/>
      <c r="N5" s="120"/>
      <c r="O5" s="120">
        <v>2</v>
      </c>
      <c r="P5" s="121">
        <v>6</v>
      </c>
      <c r="Q5" s="122">
        <f>IF(SUM(L5:P5)=0," ",SUM(L5:P5))</f>
        <v>8</v>
      </c>
      <c r="R5" s="113">
        <f>SUM(R8+1)</f>
        <v>30</v>
      </c>
      <c r="S5" s="116" t="s">
        <v>186</v>
      </c>
      <c r="T5" s="123"/>
      <c r="U5" s="124" t="s">
        <v>386</v>
      </c>
      <c r="V5" s="122" t="s">
        <v>313</v>
      </c>
      <c r="W5" s="122"/>
      <c r="X5" s="122"/>
      <c r="Y5" s="122"/>
      <c r="Z5" s="113">
        <f>SUM(Z8+1)</f>
        <v>30</v>
      </c>
      <c r="AA5" s="116" t="s">
        <v>186</v>
      </c>
      <c r="AB5" s="122">
        <v>8</v>
      </c>
      <c r="AC5" s="117" t="s">
        <v>70</v>
      </c>
      <c r="AD5" s="114" t="s">
        <v>11</v>
      </c>
      <c r="AE5" s="114" t="s">
        <v>11</v>
      </c>
      <c r="AF5" s="114" t="s">
        <v>11</v>
      </c>
      <c r="AG5" s="114" t="s">
        <v>11</v>
      </c>
      <c r="AH5" s="114" t="s">
        <v>11</v>
      </c>
      <c r="AI5" s="114" t="s">
        <v>11</v>
      </c>
      <c r="AJ5" s="114" t="s">
        <v>11</v>
      </c>
      <c r="AK5" s="114" t="s">
        <v>11</v>
      </c>
      <c r="AL5" s="114" t="s">
        <v>11</v>
      </c>
      <c r="AM5" s="113">
        <f>SUM(AM8+1)</f>
        <v>30</v>
      </c>
      <c r="AN5" s="116" t="s">
        <v>186</v>
      </c>
      <c r="AO5" s="122">
        <f>AB5</f>
        <v>8</v>
      </c>
      <c r="AP5" s="125">
        <v>10000</v>
      </c>
      <c r="AQ5" s="125">
        <f>AO5*5000</f>
        <v>40000</v>
      </c>
      <c r="AR5" s="125"/>
      <c r="AS5" s="125">
        <f>Q5*2500</f>
        <v>20000</v>
      </c>
      <c r="AT5" s="125">
        <f aca="true" t="shared" si="0" ref="AT5:AT13">SUM(AP5:AS5)</f>
        <v>70000</v>
      </c>
      <c r="AU5" s="126"/>
      <c r="AV5" s="126"/>
      <c r="AW5" s="126"/>
      <c r="AX5" s="127"/>
      <c r="AY5" s="113">
        <f>SUM(AY8+1)</f>
        <v>30</v>
      </c>
      <c r="AZ5" s="116" t="s">
        <v>186</v>
      </c>
      <c r="BA5" s="128"/>
      <c r="BB5" s="129"/>
      <c r="BC5" s="130"/>
      <c r="BD5" s="129"/>
      <c r="BE5" s="130"/>
      <c r="BF5" s="114"/>
      <c r="BG5" s="114"/>
      <c r="BH5" s="113">
        <f>SUM(BH8+1)</f>
        <v>30</v>
      </c>
      <c r="BI5" s="116" t="s">
        <v>186</v>
      </c>
      <c r="BJ5" s="114" t="s">
        <v>11</v>
      </c>
      <c r="BK5" s="114" t="s">
        <v>11</v>
      </c>
      <c r="BL5" s="113">
        <f>SUM(BL8+1)</f>
        <v>30</v>
      </c>
      <c r="BM5" s="116" t="s">
        <v>186</v>
      </c>
      <c r="BN5" s="114" t="s">
        <v>11</v>
      </c>
      <c r="BO5" s="114" t="s">
        <v>11</v>
      </c>
      <c r="BP5" s="113">
        <f>SUM(BP8+1)</f>
        <v>30</v>
      </c>
      <c r="BQ5" s="115">
        <v>6</v>
      </c>
      <c r="BR5" s="131" t="s">
        <v>161</v>
      </c>
    </row>
    <row r="6" spans="2:70" ht="15.75" customHeight="1">
      <c r="B6" s="50">
        <f>SUM(B5+1)</f>
        <v>2</v>
      </c>
      <c r="C6" s="15"/>
      <c r="D6" s="39"/>
      <c r="E6" s="14" t="s">
        <v>403</v>
      </c>
      <c r="F6" s="13" t="s">
        <v>203</v>
      </c>
      <c r="G6" s="22" t="s">
        <v>11</v>
      </c>
      <c r="H6" s="50">
        <f>SUM(H5+1)</f>
        <v>31</v>
      </c>
      <c r="I6" s="14" t="s">
        <v>403</v>
      </c>
      <c r="J6" s="13" t="s">
        <v>203</v>
      </c>
      <c r="K6" s="13" t="s">
        <v>382</v>
      </c>
      <c r="L6" s="69"/>
      <c r="M6" s="70"/>
      <c r="N6" s="70"/>
      <c r="O6" s="70">
        <v>1</v>
      </c>
      <c r="P6" s="71">
        <v>7</v>
      </c>
      <c r="Q6" s="15">
        <f>IF(SUM(L6:P6)=0," ",SUM(L6:P6))</f>
        <v>8</v>
      </c>
      <c r="R6" s="50">
        <f>SUM(R5+1)</f>
        <v>31</v>
      </c>
      <c r="S6" s="14" t="s">
        <v>403</v>
      </c>
      <c r="T6" s="75"/>
      <c r="U6" s="16" t="s">
        <v>386</v>
      </c>
      <c r="V6" s="15" t="s">
        <v>313</v>
      </c>
      <c r="W6" s="15"/>
      <c r="X6" s="15"/>
      <c r="Y6" s="15"/>
      <c r="Z6" s="50">
        <f>SUM(Z5+1)</f>
        <v>31</v>
      </c>
      <c r="AA6" s="14" t="s">
        <v>403</v>
      </c>
      <c r="AB6" s="15">
        <v>8</v>
      </c>
      <c r="AC6" s="13" t="s">
        <v>71</v>
      </c>
      <c r="AD6" s="12" t="s">
        <v>11</v>
      </c>
      <c r="AE6" s="12" t="s">
        <v>11</v>
      </c>
      <c r="AF6" s="12" t="s">
        <v>11</v>
      </c>
      <c r="AG6" s="12" t="s">
        <v>11</v>
      </c>
      <c r="AH6" s="12" t="s">
        <v>11</v>
      </c>
      <c r="AI6" s="12" t="s">
        <v>11</v>
      </c>
      <c r="AJ6" s="12" t="s">
        <v>11</v>
      </c>
      <c r="AK6" s="12" t="s">
        <v>11</v>
      </c>
      <c r="AL6" s="12" t="s">
        <v>11</v>
      </c>
      <c r="AM6" s="50">
        <f>SUM(AM5+1)</f>
        <v>31</v>
      </c>
      <c r="AN6" s="14" t="s">
        <v>403</v>
      </c>
      <c r="AO6" s="33">
        <f>AB6</f>
        <v>8</v>
      </c>
      <c r="AP6" s="18">
        <v>10000</v>
      </c>
      <c r="AQ6" s="18">
        <f>AO6*5000</f>
        <v>40000</v>
      </c>
      <c r="AR6" s="18"/>
      <c r="AS6" s="18">
        <f>Q6*2500</f>
        <v>20000</v>
      </c>
      <c r="AT6" s="18">
        <f t="shared" si="0"/>
        <v>70000</v>
      </c>
      <c r="AU6" s="26"/>
      <c r="AV6" s="26"/>
      <c r="AW6" s="26"/>
      <c r="AX6" s="87"/>
      <c r="AY6" s="50">
        <f>SUM(AY5+1)</f>
        <v>31</v>
      </c>
      <c r="AZ6" s="14" t="s">
        <v>403</v>
      </c>
      <c r="BA6" s="24"/>
      <c r="BB6" s="80"/>
      <c r="BC6" s="82"/>
      <c r="BD6" s="80"/>
      <c r="BE6" s="82"/>
      <c r="BF6" s="12"/>
      <c r="BG6" s="12"/>
      <c r="BH6" s="50">
        <f>SUM(BH5+1)</f>
        <v>31</v>
      </c>
      <c r="BI6" s="14" t="s">
        <v>403</v>
      </c>
      <c r="BJ6" s="12" t="s">
        <v>11</v>
      </c>
      <c r="BK6" s="12" t="s">
        <v>11</v>
      </c>
      <c r="BL6" s="50">
        <f>SUM(BL5+1)</f>
        <v>31</v>
      </c>
      <c r="BM6" s="14" t="s">
        <v>403</v>
      </c>
      <c r="BN6" s="12" t="s">
        <v>11</v>
      </c>
      <c r="BO6" s="12" t="s">
        <v>11</v>
      </c>
      <c r="BP6" s="50">
        <f>SUM(BP5+1)</f>
        <v>31</v>
      </c>
      <c r="BQ6" s="39">
        <v>7</v>
      </c>
      <c r="BR6" s="132" t="s">
        <v>162</v>
      </c>
    </row>
    <row r="7" spans="2:70" ht="15.75" customHeight="1">
      <c r="B7" s="50">
        <f aca="true" t="shared" si="1" ref="B7:B44">SUM(B6+1)</f>
        <v>3</v>
      </c>
      <c r="C7" s="154" t="s">
        <v>353</v>
      </c>
      <c r="D7" s="39"/>
      <c r="E7" s="14" t="s">
        <v>357</v>
      </c>
      <c r="F7" s="12" t="s">
        <v>354</v>
      </c>
      <c r="G7" s="22" t="s">
        <v>356</v>
      </c>
      <c r="H7" s="50">
        <f>SUM(H36+1)</f>
        <v>28</v>
      </c>
      <c r="I7" s="14" t="s">
        <v>358</v>
      </c>
      <c r="J7" s="12" t="s">
        <v>354</v>
      </c>
      <c r="K7" s="12" t="s">
        <v>359</v>
      </c>
      <c r="L7" s="69"/>
      <c r="M7" s="70">
        <v>1</v>
      </c>
      <c r="N7" s="70">
        <v>1</v>
      </c>
      <c r="O7" s="70"/>
      <c r="P7" s="71"/>
      <c r="Q7" s="15">
        <f>IF(SUM(L7:P7)=0," ",SUM(L7:P7))</f>
        <v>2</v>
      </c>
      <c r="R7" s="50">
        <f>SUM(R36+1)</f>
        <v>28</v>
      </c>
      <c r="S7" s="14" t="s">
        <v>358</v>
      </c>
      <c r="T7" s="75"/>
      <c r="U7" s="62" t="s">
        <v>325</v>
      </c>
      <c r="V7" s="16" t="s">
        <v>386</v>
      </c>
      <c r="W7" s="16"/>
      <c r="X7" s="15"/>
      <c r="Y7" s="15"/>
      <c r="Z7" s="50">
        <f>SUM(Z36+1)</f>
        <v>28</v>
      </c>
      <c r="AA7" s="14" t="s">
        <v>358</v>
      </c>
      <c r="AB7" s="15">
        <v>1</v>
      </c>
      <c r="AC7" s="12" t="s">
        <v>354</v>
      </c>
      <c r="AD7" s="12"/>
      <c r="AE7" s="12"/>
      <c r="AF7" s="12"/>
      <c r="AG7" s="12"/>
      <c r="AH7" s="12"/>
      <c r="AI7" s="12"/>
      <c r="AJ7" s="12"/>
      <c r="AK7" s="12"/>
      <c r="AL7" s="12"/>
      <c r="AM7" s="50">
        <f>SUM(AM36+1)</f>
        <v>28</v>
      </c>
      <c r="AN7" s="14" t="s">
        <v>358</v>
      </c>
      <c r="AO7" s="33">
        <f>AB7</f>
        <v>1</v>
      </c>
      <c r="AP7" s="18">
        <v>10000</v>
      </c>
      <c r="AQ7" s="18">
        <f>AO7*5000</f>
        <v>5000</v>
      </c>
      <c r="AR7" s="18"/>
      <c r="AS7" s="18">
        <v>0</v>
      </c>
      <c r="AT7" s="18">
        <f t="shared" si="0"/>
        <v>15000</v>
      </c>
      <c r="AU7" s="26"/>
      <c r="AV7" s="26"/>
      <c r="AW7" s="26"/>
      <c r="AX7" s="87"/>
      <c r="AY7" s="50">
        <f>SUM(AY36+1)</f>
        <v>28</v>
      </c>
      <c r="AZ7" s="14" t="s">
        <v>358</v>
      </c>
      <c r="BA7" s="24"/>
      <c r="BB7" s="80"/>
      <c r="BC7" s="82"/>
      <c r="BD7" s="80"/>
      <c r="BE7" s="82"/>
      <c r="BF7" s="12"/>
      <c r="BG7" s="12"/>
      <c r="BH7" s="50">
        <f>SUM(BH36+1)</f>
        <v>28</v>
      </c>
      <c r="BI7" s="14"/>
      <c r="BJ7" s="65" t="s">
        <v>355</v>
      </c>
      <c r="BK7" s="22" t="s">
        <v>356</v>
      </c>
      <c r="BL7" s="50">
        <f>SUM(BL36+1)</f>
        <v>28</v>
      </c>
      <c r="BM7" s="14" t="s">
        <v>361</v>
      </c>
      <c r="BN7" s="47"/>
      <c r="BO7" s="47" t="s">
        <v>362</v>
      </c>
      <c r="BP7" s="50">
        <f>SUM(BP36+1)</f>
        <v>28</v>
      </c>
      <c r="BQ7" s="39">
        <v>1</v>
      </c>
      <c r="BR7" s="132" t="s">
        <v>360</v>
      </c>
    </row>
    <row r="8" spans="2:70" ht="15.75" customHeight="1">
      <c r="B8" s="50">
        <f t="shared" si="1"/>
        <v>4</v>
      </c>
      <c r="C8" s="15" t="s">
        <v>196</v>
      </c>
      <c r="D8" s="39"/>
      <c r="E8" s="14" t="s">
        <v>195</v>
      </c>
      <c r="F8" s="12" t="s">
        <v>197</v>
      </c>
      <c r="G8" s="22" t="s">
        <v>200</v>
      </c>
      <c r="H8" s="50">
        <f>SUM(H7+1)</f>
        <v>29</v>
      </c>
      <c r="I8" s="14" t="s">
        <v>195</v>
      </c>
      <c r="J8" s="12" t="s">
        <v>197</v>
      </c>
      <c r="K8" s="12" t="s">
        <v>342</v>
      </c>
      <c r="L8" s="69">
        <v>2</v>
      </c>
      <c r="M8" s="70"/>
      <c r="N8" s="70">
        <v>2</v>
      </c>
      <c r="O8" s="70"/>
      <c r="P8" s="71"/>
      <c r="Q8" s="15">
        <f>IF(SUM(L8:P8)=0," ",SUM(L8:P8))</f>
        <v>4</v>
      </c>
      <c r="R8" s="50">
        <f>SUM(R7+1)</f>
        <v>29</v>
      </c>
      <c r="S8" s="14" t="s">
        <v>195</v>
      </c>
      <c r="T8" s="64">
        <v>10000</v>
      </c>
      <c r="U8" s="16" t="s">
        <v>389</v>
      </c>
      <c r="V8" s="15" t="s">
        <v>387</v>
      </c>
      <c r="W8" s="15"/>
      <c r="X8" s="15"/>
      <c r="Y8" s="15"/>
      <c r="Z8" s="50">
        <f>SUM(Z7+1)</f>
        <v>29</v>
      </c>
      <c r="AA8" s="14" t="s">
        <v>195</v>
      </c>
      <c r="AB8" s="15">
        <v>1</v>
      </c>
      <c r="AC8" s="12" t="s">
        <v>197</v>
      </c>
      <c r="AD8" s="12"/>
      <c r="AE8" s="12"/>
      <c r="AF8" s="12"/>
      <c r="AG8" s="12"/>
      <c r="AH8" s="12"/>
      <c r="AI8" s="12"/>
      <c r="AJ8" s="12"/>
      <c r="AK8" s="12"/>
      <c r="AL8" s="12"/>
      <c r="AM8" s="50">
        <f>SUM(AM7+1)</f>
        <v>29</v>
      </c>
      <c r="AN8" s="14" t="s">
        <v>195</v>
      </c>
      <c r="AO8" s="33">
        <f>AB8</f>
        <v>1</v>
      </c>
      <c r="AP8" s="18">
        <v>10000</v>
      </c>
      <c r="AQ8" s="18">
        <f>AO8*5000</f>
        <v>5000</v>
      </c>
      <c r="AR8" s="18"/>
      <c r="AS8" s="18">
        <f>Q8*2500</f>
        <v>10000</v>
      </c>
      <c r="AT8" s="18">
        <f t="shared" si="0"/>
        <v>25000</v>
      </c>
      <c r="AU8" s="26"/>
      <c r="AV8" s="26"/>
      <c r="AW8" s="26"/>
      <c r="AX8" s="87">
        <v>38167</v>
      </c>
      <c r="AY8" s="50">
        <f>SUM(AY7+1)</f>
        <v>29</v>
      </c>
      <c r="AZ8" s="14" t="s">
        <v>195</v>
      </c>
      <c r="BA8" s="24"/>
      <c r="BB8" s="80"/>
      <c r="BC8" s="82"/>
      <c r="BD8" s="80"/>
      <c r="BE8" s="82"/>
      <c r="BF8" s="12"/>
      <c r="BG8" s="12"/>
      <c r="BH8" s="50">
        <f>SUM(BH7+1)</f>
        <v>29</v>
      </c>
      <c r="BI8" s="14" t="s">
        <v>195</v>
      </c>
      <c r="BJ8" s="12" t="s">
        <v>198</v>
      </c>
      <c r="BK8" s="12" t="s">
        <v>199</v>
      </c>
      <c r="BL8" s="50">
        <f>SUM(BL7+1)</f>
        <v>29</v>
      </c>
      <c r="BM8" s="14" t="s">
        <v>195</v>
      </c>
      <c r="BN8" s="47" t="s">
        <v>217</v>
      </c>
      <c r="BO8" s="12"/>
      <c r="BP8" s="50">
        <f>SUM(BP7+1)</f>
        <v>29</v>
      </c>
      <c r="BQ8" s="39">
        <v>1</v>
      </c>
      <c r="BR8" s="132" t="s">
        <v>398</v>
      </c>
    </row>
    <row r="9" spans="2:70" ht="15.75" customHeight="1">
      <c r="B9" s="50">
        <f t="shared" si="1"/>
        <v>5</v>
      </c>
      <c r="C9" s="33" t="s">
        <v>189</v>
      </c>
      <c r="D9" s="38" t="s">
        <v>220</v>
      </c>
      <c r="E9" s="30" t="s">
        <v>177</v>
      </c>
      <c r="F9" s="31" t="s">
        <v>68</v>
      </c>
      <c r="G9" s="32" t="s">
        <v>85</v>
      </c>
      <c r="H9" s="50">
        <v>1</v>
      </c>
      <c r="I9" s="30" t="s">
        <v>177</v>
      </c>
      <c r="J9" s="31" t="s">
        <v>68</v>
      </c>
      <c r="K9" s="31" t="s">
        <v>347</v>
      </c>
      <c r="L9" s="66"/>
      <c r="M9" s="67">
        <v>5</v>
      </c>
      <c r="N9" s="67">
        <v>6</v>
      </c>
      <c r="O9" s="67"/>
      <c r="P9" s="68"/>
      <c r="Q9" s="15">
        <f aca="true" t="shared" si="2" ref="Q9:Q42">IF(SUM(L9:P9)=0," ",SUM(L9:P9))</f>
        <v>11</v>
      </c>
      <c r="R9" s="50">
        <v>1</v>
      </c>
      <c r="S9" s="30" t="s">
        <v>177</v>
      </c>
      <c r="T9" s="63">
        <v>5000</v>
      </c>
      <c r="U9" s="59" t="s">
        <v>386</v>
      </c>
      <c r="V9" s="33" t="s">
        <v>387</v>
      </c>
      <c r="W9" s="33"/>
      <c r="X9" s="33"/>
      <c r="Y9" s="33"/>
      <c r="Z9" s="50">
        <v>1</v>
      </c>
      <c r="AA9" s="30" t="s">
        <v>177</v>
      </c>
      <c r="AB9" s="33">
        <v>5</v>
      </c>
      <c r="AC9" s="31" t="s">
        <v>158</v>
      </c>
      <c r="AD9" s="31" t="s">
        <v>436</v>
      </c>
      <c r="AE9" s="31" t="s">
        <v>437</v>
      </c>
      <c r="AF9" s="31" t="s">
        <v>438</v>
      </c>
      <c r="AG9" s="31" t="s">
        <v>439</v>
      </c>
      <c r="AH9" s="31"/>
      <c r="AI9" s="31"/>
      <c r="AJ9" s="31"/>
      <c r="AK9" s="31"/>
      <c r="AL9" s="31"/>
      <c r="AM9" s="50">
        <v>1</v>
      </c>
      <c r="AN9" s="30" t="s">
        <v>177</v>
      </c>
      <c r="AO9" s="33">
        <f>AB9</f>
        <v>5</v>
      </c>
      <c r="AP9" s="18">
        <v>10000</v>
      </c>
      <c r="AQ9" s="18">
        <f>AO9*5000</f>
        <v>25000</v>
      </c>
      <c r="AR9" s="35"/>
      <c r="AS9" s="18">
        <f>Q9*2500</f>
        <v>27500</v>
      </c>
      <c r="AT9" s="18">
        <f t="shared" si="0"/>
        <v>62500</v>
      </c>
      <c r="AU9" s="28"/>
      <c r="AV9" s="28"/>
      <c r="AW9" s="28"/>
      <c r="AX9" s="86"/>
      <c r="AY9" s="50">
        <v>1</v>
      </c>
      <c r="AZ9" s="30" t="s">
        <v>177</v>
      </c>
      <c r="BA9" s="34"/>
      <c r="BB9" s="80"/>
      <c r="BC9" s="81"/>
      <c r="BD9" s="85"/>
      <c r="BE9" s="81"/>
      <c r="BF9" s="31"/>
      <c r="BG9" s="31"/>
      <c r="BH9" s="50">
        <v>1</v>
      </c>
      <c r="BI9" s="30" t="s">
        <v>177</v>
      </c>
      <c r="BJ9" s="31" t="s">
        <v>156</v>
      </c>
      <c r="BK9" s="31" t="s">
        <v>157</v>
      </c>
      <c r="BL9" s="50">
        <v>1</v>
      </c>
      <c r="BM9" s="30" t="s">
        <v>177</v>
      </c>
      <c r="BN9" s="48" t="s">
        <v>254</v>
      </c>
      <c r="BO9" s="48" t="s">
        <v>255</v>
      </c>
      <c r="BP9" s="50">
        <v>1</v>
      </c>
      <c r="BQ9" s="38">
        <v>8</v>
      </c>
      <c r="BR9" s="133" t="s">
        <v>160</v>
      </c>
    </row>
    <row r="10" spans="2:70" ht="15.75" customHeight="1">
      <c r="B10" s="50">
        <f t="shared" si="1"/>
        <v>6</v>
      </c>
      <c r="C10" s="15"/>
      <c r="D10" s="39"/>
      <c r="E10" s="14" t="s">
        <v>210</v>
      </c>
      <c r="F10" s="12" t="s">
        <v>159</v>
      </c>
      <c r="G10" s="22"/>
      <c r="H10" s="50">
        <f>SUM(H9+1)</f>
        <v>2</v>
      </c>
      <c r="I10" s="14" t="s">
        <v>210</v>
      </c>
      <c r="J10" s="12" t="s">
        <v>159</v>
      </c>
      <c r="K10" s="12" t="s">
        <v>327</v>
      </c>
      <c r="L10" s="69">
        <v>1</v>
      </c>
      <c r="M10" s="70"/>
      <c r="N10" s="70">
        <v>2</v>
      </c>
      <c r="O10" s="70"/>
      <c r="P10" s="71"/>
      <c r="Q10" s="15">
        <f t="shared" si="2"/>
        <v>3</v>
      </c>
      <c r="R10" s="50">
        <f>SUM(R9+1)</f>
        <v>2</v>
      </c>
      <c r="S10" s="14" t="s">
        <v>210</v>
      </c>
      <c r="T10" s="64">
        <v>5000</v>
      </c>
      <c r="U10" s="16" t="s">
        <v>387</v>
      </c>
      <c r="V10" s="15" t="s">
        <v>387</v>
      </c>
      <c r="W10" s="15"/>
      <c r="X10" s="15"/>
      <c r="Y10" s="15"/>
      <c r="Z10" s="50">
        <f>SUM(Z9+1)</f>
        <v>2</v>
      </c>
      <c r="AA10" s="14" t="s">
        <v>210</v>
      </c>
      <c r="AB10" s="15">
        <v>3</v>
      </c>
      <c r="AC10" s="12" t="s">
        <v>159</v>
      </c>
      <c r="AD10" s="12" t="s">
        <v>408</v>
      </c>
      <c r="AE10" s="12" t="s">
        <v>409</v>
      </c>
      <c r="AF10" s="12"/>
      <c r="AG10" s="12"/>
      <c r="AH10" s="12"/>
      <c r="AI10" s="12"/>
      <c r="AJ10" s="12"/>
      <c r="AK10" s="12"/>
      <c r="AL10" s="12"/>
      <c r="AM10" s="50">
        <f>SUM(AM9+1)</f>
        <v>2</v>
      </c>
      <c r="AN10" s="14" t="s">
        <v>210</v>
      </c>
      <c r="AO10" s="33">
        <f aca="true" t="shared" si="3" ref="AO10:AO42">AB10</f>
        <v>3</v>
      </c>
      <c r="AP10" s="18">
        <v>10000</v>
      </c>
      <c r="AQ10" s="18">
        <f aca="true" t="shared" si="4" ref="AQ10:AQ40">AO10*5000</f>
        <v>15000</v>
      </c>
      <c r="AR10" s="18"/>
      <c r="AS10" s="18">
        <f>Q10*2500</f>
        <v>7500</v>
      </c>
      <c r="AT10" s="18">
        <f t="shared" si="0"/>
        <v>32500</v>
      </c>
      <c r="AU10" s="26"/>
      <c r="AV10" s="26"/>
      <c r="AW10" s="26"/>
      <c r="AX10" s="87"/>
      <c r="AY10" s="50">
        <f>SUM(AY9+1)</f>
        <v>2</v>
      </c>
      <c r="AZ10" s="14" t="s">
        <v>210</v>
      </c>
      <c r="BA10" s="24"/>
      <c r="BB10" s="80"/>
      <c r="BC10" s="82"/>
      <c r="BD10" s="80"/>
      <c r="BE10" s="82"/>
      <c r="BF10" s="12"/>
      <c r="BG10" s="12"/>
      <c r="BH10" s="50">
        <f>SUM(BH9+1)</f>
        <v>2</v>
      </c>
      <c r="BI10" s="14" t="s">
        <v>210</v>
      </c>
      <c r="BJ10" s="12"/>
      <c r="BK10" s="12" t="s">
        <v>209</v>
      </c>
      <c r="BL10" s="50">
        <f>SUM(BL9+1)</f>
        <v>2</v>
      </c>
      <c r="BM10" s="14" t="s">
        <v>210</v>
      </c>
      <c r="BN10" s="47" t="s">
        <v>256</v>
      </c>
      <c r="BO10" s="12"/>
      <c r="BP10" s="50">
        <f>SUM(BP9+1)</f>
        <v>2</v>
      </c>
      <c r="BQ10" s="39">
        <v>3</v>
      </c>
      <c r="BR10" s="132" t="s">
        <v>144</v>
      </c>
    </row>
    <row r="11" spans="2:70" ht="15.75" customHeight="1">
      <c r="B11" s="50">
        <f t="shared" si="1"/>
        <v>7</v>
      </c>
      <c r="C11" s="15"/>
      <c r="D11" s="39"/>
      <c r="E11" s="14" t="s">
        <v>285</v>
      </c>
      <c r="F11" s="12" t="s">
        <v>286</v>
      </c>
      <c r="G11" s="22" t="s">
        <v>293</v>
      </c>
      <c r="H11" s="50">
        <f aca="true" t="shared" si="5" ref="H11:H44">SUM(H10+1)</f>
        <v>3</v>
      </c>
      <c r="I11" s="14" t="s">
        <v>285</v>
      </c>
      <c r="J11" s="12" t="s">
        <v>286</v>
      </c>
      <c r="K11" s="41" t="s">
        <v>379</v>
      </c>
      <c r="L11" s="69"/>
      <c r="M11" s="70"/>
      <c r="N11" s="70">
        <v>1</v>
      </c>
      <c r="O11" s="70"/>
      <c r="P11" s="71"/>
      <c r="Q11" s="15">
        <f t="shared" si="2"/>
        <v>1</v>
      </c>
      <c r="R11" s="50">
        <f aca="true" t="shared" si="6" ref="R11:R44">SUM(R10+1)</f>
        <v>3</v>
      </c>
      <c r="S11" s="14" t="s">
        <v>285</v>
      </c>
      <c r="T11" s="75"/>
      <c r="U11" s="16" t="s">
        <v>392</v>
      </c>
      <c r="V11" s="15" t="s">
        <v>229</v>
      </c>
      <c r="W11" s="15"/>
      <c r="X11" s="15"/>
      <c r="Y11" s="15"/>
      <c r="Z11" s="50">
        <f aca="true" t="shared" si="7" ref="Z11:Z44">SUM(Z10+1)</f>
        <v>3</v>
      </c>
      <c r="AA11" s="14" t="s">
        <v>285</v>
      </c>
      <c r="AB11" s="15">
        <v>1</v>
      </c>
      <c r="AC11" s="12" t="s">
        <v>286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50">
        <f aca="true" t="shared" si="8" ref="AM11:AM44">SUM(AM10+1)</f>
        <v>3</v>
      </c>
      <c r="AN11" s="14" t="s">
        <v>285</v>
      </c>
      <c r="AO11" s="33">
        <f t="shared" si="3"/>
        <v>1</v>
      </c>
      <c r="AP11" s="18">
        <v>10000</v>
      </c>
      <c r="AQ11" s="18">
        <f t="shared" si="4"/>
        <v>5000</v>
      </c>
      <c r="AR11" s="18"/>
      <c r="AS11" s="18">
        <v>0</v>
      </c>
      <c r="AT11" s="18">
        <f t="shared" si="0"/>
        <v>15000</v>
      </c>
      <c r="AU11" s="26"/>
      <c r="AV11" s="26"/>
      <c r="AW11" s="26"/>
      <c r="AX11" s="87"/>
      <c r="AY11" s="50">
        <f aca="true" t="shared" si="9" ref="AY11:AY44">SUM(AY10+1)</f>
        <v>3</v>
      </c>
      <c r="AZ11" s="14" t="s">
        <v>285</v>
      </c>
      <c r="BA11" s="24" t="s">
        <v>291</v>
      </c>
      <c r="BB11" s="80" t="s">
        <v>290</v>
      </c>
      <c r="BC11" s="82"/>
      <c r="BD11" s="80"/>
      <c r="BE11" s="82" t="s">
        <v>290</v>
      </c>
      <c r="BF11" s="12"/>
      <c r="BG11" s="12"/>
      <c r="BH11" s="50">
        <f aca="true" t="shared" si="10" ref="BH11:BH44">SUM(BH10+1)</f>
        <v>3</v>
      </c>
      <c r="BI11" s="14" t="s">
        <v>285</v>
      </c>
      <c r="BJ11" s="12" t="s">
        <v>292</v>
      </c>
      <c r="BK11" s="12" t="s">
        <v>294</v>
      </c>
      <c r="BL11" s="50">
        <f aca="true" t="shared" si="11" ref="BL11:BL44">SUM(BL10+1)</f>
        <v>3</v>
      </c>
      <c r="BM11" s="14" t="s">
        <v>285</v>
      </c>
      <c r="BN11" s="12"/>
      <c r="BO11" s="12"/>
      <c r="BP11" s="50">
        <f aca="true" t="shared" si="12" ref="BP11:BP44">SUM(BP10+1)</f>
        <v>3</v>
      </c>
      <c r="BQ11" s="39">
        <v>1</v>
      </c>
      <c r="BR11" s="132" t="s">
        <v>295</v>
      </c>
    </row>
    <row r="12" spans="2:70" ht="15.75" customHeight="1">
      <c r="B12" s="50">
        <f t="shared" si="1"/>
        <v>8</v>
      </c>
      <c r="C12" s="15"/>
      <c r="D12" s="39"/>
      <c r="E12" s="14" t="s">
        <v>52</v>
      </c>
      <c r="F12" s="12" t="s">
        <v>69</v>
      </c>
      <c r="G12" s="22" t="s">
        <v>86</v>
      </c>
      <c r="H12" s="50">
        <f t="shared" si="5"/>
        <v>4</v>
      </c>
      <c r="I12" s="14" t="s">
        <v>52</v>
      </c>
      <c r="J12" s="12" t="s">
        <v>69</v>
      </c>
      <c r="K12" s="12" t="s">
        <v>384</v>
      </c>
      <c r="L12" s="69"/>
      <c r="M12" s="70">
        <v>3</v>
      </c>
      <c r="N12" s="70">
        <v>6</v>
      </c>
      <c r="O12" s="70"/>
      <c r="P12" s="71"/>
      <c r="Q12" s="15">
        <f t="shared" si="2"/>
        <v>9</v>
      </c>
      <c r="R12" s="50">
        <f t="shared" si="6"/>
        <v>4</v>
      </c>
      <c r="S12" s="14" t="s">
        <v>52</v>
      </c>
      <c r="T12" s="64">
        <v>5000</v>
      </c>
      <c r="U12" s="16" t="s">
        <v>386</v>
      </c>
      <c r="V12" s="15" t="s">
        <v>387</v>
      </c>
      <c r="W12" s="15"/>
      <c r="X12" s="15"/>
      <c r="Y12" s="15"/>
      <c r="Z12" s="50">
        <f t="shared" si="7"/>
        <v>4</v>
      </c>
      <c r="AA12" s="14" t="s">
        <v>52</v>
      </c>
      <c r="AB12" s="15">
        <v>5</v>
      </c>
      <c r="AC12" s="12" t="s">
        <v>172</v>
      </c>
      <c r="AD12" s="12" t="s">
        <v>440</v>
      </c>
      <c r="AE12" s="12" t="s">
        <v>441</v>
      </c>
      <c r="AF12" s="12" t="s">
        <v>442</v>
      </c>
      <c r="AG12" s="12" t="s">
        <v>443</v>
      </c>
      <c r="AH12" s="12" t="s">
        <v>11</v>
      </c>
      <c r="AI12" s="12" t="s">
        <v>11</v>
      </c>
      <c r="AJ12" s="12" t="s">
        <v>11</v>
      </c>
      <c r="AK12" s="12" t="s">
        <v>11</v>
      </c>
      <c r="AL12" s="12" t="s">
        <v>11</v>
      </c>
      <c r="AM12" s="50">
        <f t="shared" si="8"/>
        <v>4</v>
      </c>
      <c r="AN12" s="14" t="s">
        <v>52</v>
      </c>
      <c r="AO12" s="33">
        <f t="shared" si="3"/>
        <v>5</v>
      </c>
      <c r="AP12" s="18">
        <v>10000</v>
      </c>
      <c r="AQ12" s="18">
        <f t="shared" si="4"/>
        <v>25000</v>
      </c>
      <c r="AR12" s="18"/>
      <c r="AS12" s="18">
        <f>Q12*2500</f>
        <v>22500</v>
      </c>
      <c r="AT12" s="18">
        <f t="shared" si="0"/>
        <v>57500</v>
      </c>
      <c r="AU12" s="26"/>
      <c r="AV12" s="26"/>
      <c r="AW12" s="26"/>
      <c r="AX12" s="87"/>
      <c r="AY12" s="50">
        <f t="shared" si="9"/>
        <v>4</v>
      </c>
      <c r="AZ12" s="14" t="s">
        <v>52</v>
      </c>
      <c r="BA12" s="24"/>
      <c r="BB12" s="80"/>
      <c r="BC12" s="82"/>
      <c r="BD12" s="80"/>
      <c r="BE12" s="82"/>
      <c r="BF12" s="12"/>
      <c r="BG12" s="12"/>
      <c r="BH12" s="50">
        <f t="shared" si="10"/>
        <v>4</v>
      </c>
      <c r="BI12" s="14" t="s">
        <v>52</v>
      </c>
      <c r="BJ12" s="12" t="s">
        <v>113</v>
      </c>
      <c r="BK12" s="12" t="s">
        <v>114</v>
      </c>
      <c r="BL12" s="50">
        <f t="shared" si="11"/>
        <v>4</v>
      </c>
      <c r="BM12" s="14" t="s">
        <v>52</v>
      </c>
      <c r="BN12" s="47" t="s">
        <v>257</v>
      </c>
      <c r="BO12" s="47" t="s">
        <v>258</v>
      </c>
      <c r="BP12" s="50">
        <f t="shared" si="12"/>
        <v>4</v>
      </c>
      <c r="BQ12" s="39">
        <v>5</v>
      </c>
      <c r="BR12" s="132" t="s">
        <v>115</v>
      </c>
    </row>
    <row r="13" spans="2:70" ht="15.75" customHeight="1">
      <c r="B13" s="50">
        <f t="shared" si="1"/>
        <v>9</v>
      </c>
      <c r="C13" s="15" t="s">
        <v>190</v>
      </c>
      <c r="D13" s="38" t="s">
        <v>220</v>
      </c>
      <c r="E13" s="14" t="s">
        <v>228</v>
      </c>
      <c r="F13" s="41" t="s">
        <v>319</v>
      </c>
      <c r="G13" s="22"/>
      <c r="H13" s="50">
        <f t="shared" si="5"/>
        <v>5</v>
      </c>
      <c r="I13" s="14" t="s">
        <v>228</v>
      </c>
      <c r="J13" s="41" t="s">
        <v>319</v>
      </c>
      <c r="K13" s="41" t="s">
        <v>328</v>
      </c>
      <c r="L13" s="69"/>
      <c r="M13" s="70"/>
      <c r="N13" s="70">
        <v>2</v>
      </c>
      <c r="O13" s="70"/>
      <c r="P13" s="71"/>
      <c r="Q13" s="15">
        <f t="shared" si="2"/>
        <v>2</v>
      </c>
      <c r="R13" s="50">
        <f t="shared" si="6"/>
        <v>5</v>
      </c>
      <c r="S13" s="14" t="s">
        <v>228</v>
      </c>
      <c r="T13" s="64"/>
      <c r="U13" s="16" t="s">
        <v>386</v>
      </c>
      <c r="V13" s="15" t="s">
        <v>387</v>
      </c>
      <c r="W13" s="15"/>
      <c r="X13" s="15"/>
      <c r="Y13" s="15"/>
      <c r="Z13" s="50">
        <f t="shared" si="7"/>
        <v>5</v>
      </c>
      <c r="AA13" s="14" t="s">
        <v>228</v>
      </c>
      <c r="AB13" s="15"/>
      <c r="AC13" s="41" t="s">
        <v>319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50">
        <f t="shared" si="8"/>
        <v>5</v>
      </c>
      <c r="AN13" s="14" t="s">
        <v>228</v>
      </c>
      <c r="AO13" s="33">
        <f t="shared" si="3"/>
        <v>0</v>
      </c>
      <c r="AP13" s="18">
        <v>10000</v>
      </c>
      <c r="AQ13" s="18">
        <f t="shared" si="4"/>
        <v>0</v>
      </c>
      <c r="AR13" s="18"/>
      <c r="AS13" s="18">
        <f>Q13*2500</f>
        <v>5000</v>
      </c>
      <c r="AT13" s="18">
        <f t="shared" si="0"/>
        <v>15000</v>
      </c>
      <c r="AU13" s="26"/>
      <c r="AV13" s="26"/>
      <c r="AW13" s="26"/>
      <c r="AX13" s="87"/>
      <c r="AY13" s="50">
        <f t="shared" si="9"/>
        <v>5</v>
      </c>
      <c r="AZ13" s="14" t="s">
        <v>228</v>
      </c>
      <c r="BA13" s="24"/>
      <c r="BB13" s="80"/>
      <c r="BC13" s="82"/>
      <c r="BD13" s="80"/>
      <c r="BE13" s="82"/>
      <c r="BF13" s="12"/>
      <c r="BG13" s="12"/>
      <c r="BH13" s="50">
        <f t="shared" si="10"/>
        <v>5</v>
      </c>
      <c r="BI13" s="14" t="s">
        <v>228</v>
      </c>
      <c r="BJ13" s="12"/>
      <c r="BK13" s="12"/>
      <c r="BL13" s="50">
        <f t="shared" si="11"/>
        <v>5</v>
      </c>
      <c r="BM13" s="14" t="s">
        <v>228</v>
      </c>
      <c r="BN13" s="12" t="s">
        <v>237</v>
      </c>
      <c r="BO13" s="12"/>
      <c r="BP13" s="50">
        <f t="shared" si="12"/>
        <v>5</v>
      </c>
      <c r="BQ13" s="39">
        <v>2</v>
      </c>
      <c r="BR13" s="132" t="s">
        <v>399</v>
      </c>
    </row>
    <row r="14" spans="2:70" ht="15.75" customHeight="1">
      <c r="B14" s="50">
        <f t="shared" si="1"/>
        <v>10</v>
      </c>
      <c r="C14" s="15"/>
      <c r="D14" s="39"/>
      <c r="E14" s="14" t="s">
        <v>194</v>
      </c>
      <c r="F14" s="12" t="s">
        <v>54</v>
      </c>
      <c r="G14" s="22" t="s">
        <v>91</v>
      </c>
      <c r="H14" s="50">
        <f t="shared" si="5"/>
        <v>6</v>
      </c>
      <c r="I14" s="14" t="s">
        <v>194</v>
      </c>
      <c r="J14" s="12" t="s">
        <v>378</v>
      </c>
      <c r="K14" s="12" t="s">
        <v>329</v>
      </c>
      <c r="L14" s="69"/>
      <c r="M14" s="70">
        <v>1</v>
      </c>
      <c r="N14" s="70">
        <v>1</v>
      </c>
      <c r="O14" s="70"/>
      <c r="P14" s="71"/>
      <c r="Q14" s="15">
        <f t="shared" si="2"/>
        <v>2</v>
      </c>
      <c r="R14" s="50">
        <f t="shared" si="6"/>
        <v>6</v>
      </c>
      <c r="S14" s="14" t="s">
        <v>194</v>
      </c>
      <c r="T14" s="64">
        <v>10000</v>
      </c>
      <c r="U14" s="16" t="s">
        <v>386</v>
      </c>
      <c r="V14" s="16" t="s">
        <v>386</v>
      </c>
      <c r="W14" s="16"/>
      <c r="X14" s="15"/>
      <c r="Y14" s="15"/>
      <c r="Z14" s="50">
        <f t="shared" si="7"/>
        <v>6</v>
      </c>
      <c r="AA14" s="14" t="s">
        <v>194</v>
      </c>
      <c r="AB14" s="15">
        <v>1</v>
      </c>
      <c r="AC14" s="12" t="s">
        <v>54</v>
      </c>
      <c r="AD14" s="12" t="s">
        <v>11</v>
      </c>
      <c r="AE14" s="12" t="s">
        <v>11</v>
      </c>
      <c r="AF14" s="12" t="s">
        <v>11</v>
      </c>
      <c r="AG14" s="12" t="s">
        <v>11</v>
      </c>
      <c r="AH14" s="12" t="s">
        <v>11</v>
      </c>
      <c r="AI14" s="12" t="s">
        <v>11</v>
      </c>
      <c r="AJ14" s="12" t="s">
        <v>11</v>
      </c>
      <c r="AK14" s="12" t="s">
        <v>11</v>
      </c>
      <c r="AL14" s="12" t="s">
        <v>11</v>
      </c>
      <c r="AM14" s="50">
        <f t="shared" si="8"/>
        <v>6</v>
      </c>
      <c r="AN14" s="14" t="s">
        <v>194</v>
      </c>
      <c r="AO14" s="33">
        <f t="shared" si="3"/>
        <v>1</v>
      </c>
      <c r="AP14" s="18">
        <v>10000</v>
      </c>
      <c r="AQ14" s="18">
        <f t="shared" si="4"/>
        <v>5000</v>
      </c>
      <c r="AR14" s="18"/>
      <c r="AS14" s="18">
        <f aca="true" t="shared" si="13" ref="AS14:AS40">Q14*2500</f>
        <v>5000</v>
      </c>
      <c r="AT14" s="18">
        <f aca="true" t="shared" si="14" ref="AT14:AT42">SUM(AP14:AS14)</f>
        <v>20000</v>
      </c>
      <c r="AU14" s="26"/>
      <c r="AV14" s="26"/>
      <c r="AW14" s="26"/>
      <c r="AX14" s="87"/>
      <c r="AY14" s="50">
        <f t="shared" si="9"/>
        <v>6</v>
      </c>
      <c r="AZ14" s="14" t="s">
        <v>194</v>
      </c>
      <c r="BA14" s="24"/>
      <c r="BB14" s="80"/>
      <c r="BC14" s="82"/>
      <c r="BD14" s="80"/>
      <c r="BE14" s="82"/>
      <c r="BF14" s="12"/>
      <c r="BG14" s="12"/>
      <c r="BH14" s="50">
        <f t="shared" si="10"/>
        <v>6</v>
      </c>
      <c r="BI14" s="14" t="s">
        <v>194</v>
      </c>
      <c r="BJ14" s="12" t="s">
        <v>100</v>
      </c>
      <c r="BK14" s="12" t="s">
        <v>101</v>
      </c>
      <c r="BL14" s="50">
        <f t="shared" si="11"/>
        <v>6</v>
      </c>
      <c r="BM14" s="14" t="s">
        <v>194</v>
      </c>
      <c r="BN14" s="47" t="s">
        <v>259</v>
      </c>
      <c r="BO14" s="47" t="s">
        <v>260</v>
      </c>
      <c r="BP14" s="50">
        <f t="shared" si="12"/>
        <v>6</v>
      </c>
      <c r="BQ14" s="39">
        <v>1</v>
      </c>
      <c r="BR14" s="132" t="s">
        <v>102</v>
      </c>
    </row>
    <row r="15" spans="2:70" ht="15.75" customHeight="1">
      <c r="B15" s="50">
        <f t="shared" si="1"/>
        <v>11</v>
      </c>
      <c r="C15" s="15"/>
      <c r="D15" s="39"/>
      <c r="E15" s="14" t="s">
        <v>40</v>
      </c>
      <c r="F15" s="12" t="s">
        <v>53</v>
      </c>
      <c r="G15" s="22" t="s">
        <v>73</v>
      </c>
      <c r="H15" s="50">
        <f t="shared" si="5"/>
        <v>7</v>
      </c>
      <c r="I15" s="14" t="s">
        <v>40</v>
      </c>
      <c r="J15" s="12" t="s">
        <v>53</v>
      </c>
      <c r="K15" s="12" t="s">
        <v>330</v>
      </c>
      <c r="L15" s="69"/>
      <c r="M15" s="70">
        <v>1</v>
      </c>
      <c r="N15" s="70">
        <v>1</v>
      </c>
      <c r="O15" s="70"/>
      <c r="P15" s="71"/>
      <c r="Q15" s="15">
        <f t="shared" si="2"/>
        <v>2</v>
      </c>
      <c r="R15" s="50">
        <f t="shared" si="6"/>
        <v>7</v>
      </c>
      <c r="S15" s="14" t="s">
        <v>40</v>
      </c>
      <c r="T15" s="64" t="s">
        <v>305</v>
      </c>
      <c r="U15" s="60" t="s">
        <v>299</v>
      </c>
      <c r="V15" s="60" t="s">
        <v>299</v>
      </c>
      <c r="W15" s="60"/>
      <c r="X15" s="15"/>
      <c r="Y15" s="15">
        <v>1</v>
      </c>
      <c r="Z15" s="50">
        <f t="shared" si="7"/>
        <v>7</v>
      </c>
      <c r="AA15" s="14" t="s">
        <v>40</v>
      </c>
      <c r="AB15" s="15">
        <v>3</v>
      </c>
      <c r="AC15" s="12" t="s">
        <v>129</v>
      </c>
      <c r="AD15" s="12" t="s">
        <v>410</v>
      </c>
      <c r="AE15" s="12" t="s">
        <v>411</v>
      </c>
      <c r="AF15" s="12"/>
      <c r="AG15" s="12"/>
      <c r="AH15" s="12"/>
      <c r="AI15" s="12"/>
      <c r="AJ15" s="12"/>
      <c r="AK15" s="12"/>
      <c r="AL15" s="12"/>
      <c r="AM15" s="50">
        <f t="shared" si="8"/>
        <v>7</v>
      </c>
      <c r="AN15" s="14" t="s">
        <v>40</v>
      </c>
      <c r="AO15" s="33">
        <f t="shared" si="3"/>
        <v>3</v>
      </c>
      <c r="AP15" s="18">
        <v>10000</v>
      </c>
      <c r="AQ15" s="18">
        <f t="shared" si="4"/>
        <v>15000</v>
      </c>
      <c r="AR15" s="18"/>
      <c r="AS15" s="18">
        <f t="shared" si="13"/>
        <v>5000</v>
      </c>
      <c r="AT15" s="18">
        <f t="shared" si="14"/>
        <v>30000</v>
      </c>
      <c r="AU15" s="26"/>
      <c r="AV15" s="26"/>
      <c r="AW15" s="26"/>
      <c r="AX15" s="87"/>
      <c r="AY15" s="50">
        <f t="shared" si="9"/>
        <v>7</v>
      </c>
      <c r="AZ15" s="14" t="s">
        <v>40</v>
      </c>
      <c r="BA15" s="24"/>
      <c r="BB15" s="80"/>
      <c r="BC15" s="82"/>
      <c r="BD15" s="80"/>
      <c r="BE15" s="82"/>
      <c r="BF15" s="12"/>
      <c r="BG15" s="12"/>
      <c r="BH15" s="50">
        <f t="shared" si="10"/>
        <v>7</v>
      </c>
      <c r="BI15" s="14" t="s">
        <v>40</v>
      </c>
      <c r="BJ15" s="12" t="s">
        <v>127</v>
      </c>
      <c r="BK15" s="12" t="s">
        <v>128</v>
      </c>
      <c r="BL15" s="50">
        <f t="shared" si="11"/>
        <v>7</v>
      </c>
      <c r="BM15" s="14" t="s">
        <v>40</v>
      </c>
      <c r="BN15" s="47" t="s">
        <v>261</v>
      </c>
      <c r="BO15" s="47" t="s">
        <v>262</v>
      </c>
      <c r="BP15" s="50">
        <f t="shared" si="12"/>
        <v>7</v>
      </c>
      <c r="BQ15" s="39">
        <v>3</v>
      </c>
      <c r="BR15" s="132" t="s">
        <v>188</v>
      </c>
    </row>
    <row r="16" spans="2:70" ht="15.75" customHeight="1">
      <c r="B16" s="50">
        <f t="shared" si="1"/>
        <v>12</v>
      </c>
      <c r="C16" s="15"/>
      <c r="D16" s="39"/>
      <c r="E16" s="14" t="s">
        <v>41</v>
      </c>
      <c r="F16" s="12" t="s">
        <v>55</v>
      </c>
      <c r="G16" s="22" t="s">
        <v>74</v>
      </c>
      <c r="H16" s="50">
        <f t="shared" si="5"/>
        <v>8</v>
      </c>
      <c r="I16" s="14" t="s">
        <v>41</v>
      </c>
      <c r="J16" s="12" t="s">
        <v>55</v>
      </c>
      <c r="K16" s="12" t="s">
        <v>364</v>
      </c>
      <c r="L16" s="69"/>
      <c r="M16" s="70">
        <v>3</v>
      </c>
      <c r="N16" s="70">
        <v>2</v>
      </c>
      <c r="O16" s="70">
        <v>2</v>
      </c>
      <c r="P16" s="71"/>
      <c r="Q16" s="15">
        <f t="shared" si="2"/>
        <v>7</v>
      </c>
      <c r="R16" s="50">
        <f t="shared" si="6"/>
        <v>8</v>
      </c>
      <c r="S16" s="14" t="s">
        <v>41</v>
      </c>
      <c r="T16" s="64"/>
      <c r="U16" s="16" t="s">
        <v>386</v>
      </c>
      <c r="V16" s="16"/>
      <c r="W16" s="16"/>
      <c r="X16" s="15"/>
      <c r="Y16" s="15"/>
      <c r="Z16" s="50">
        <f t="shared" si="7"/>
        <v>8</v>
      </c>
      <c r="AA16" s="14" t="s">
        <v>41</v>
      </c>
      <c r="AB16" s="15"/>
      <c r="AC16" s="12" t="s">
        <v>55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50">
        <f t="shared" si="8"/>
        <v>8</v>
      </c>
      <c r="AN16" s="14" t="s">
        <v>41</v>
      </c>
      <c r="AO16" s="33">
        <f t="shared" si="3"/>
        <v>0</v>
      </c>
      <c r="AP16" s="18">
        <v>10000</v>
      </c>
      <c r="AQ16" s="18">
        <f t="shared" si="4"/>
        <v>0</v>
      </c>
      <c r="AR16" s="18"/>
      <c r="AS16" s="18">
        <f t="shared" si="13"/>
        <v>17500</v>
      </c>
      <c r="AT16" s="18">
        <f t="shared" si="14"/>
        <v>27500</v>
      </c>
      <c r="AU16" s="26"/>
      <c r="AV16" s="26"/>
      <c r="AW16" s="26"/>
      <c r="AX16" s="87"/>
      <c r="AY16" s="50">
        <f t="shared" si="9"/>
        <v>8</v>
      </c>
      <c r="AZ16" s="14" t="s">
        <v>41</v>
      </c>
      <c r="BA16" s="24"/>
      <c r="BB16" s="80"/>
      <c r="BC16" s="82"/>
      <c r="BD16" s="80"/>
      <c r="BE16" s="82"/>
      <c r="BF16" s="12"/>
      <c r="BG16" s="12"/>
      <c r="BH16" s="50">
        <f t="shared" si="10"/>
        <v>8</v>
      </c>
      <c r="BI16" s="14" t="s">
        <v>41</v>
      </c>
      <c r="BJ16" s="12" t="s">
        <v>169</v>
      </c>
      <c r="BK16" s="12" t="s">
        <v>170</v>
      </c>
      <c r="BL16" s="50">
        <f t="shared" si="11"/>
        <v>8</v>
      </c>
      <c r="BM16" s="14" t="s">
        <v>41</v>
      </c>
      <c r="BN16" s="47" t="s">
        <v>263</v>
      </c>
      <c r="BO16" s="12" t="s">
        <v>11</v>
      </c>
      <c r="BP16" s="50">
        <f t="shared" si="12"/>
        <v>8</v>
      </c>
      <c r="BQ16" s="39">
        <v>5</v>
      </c>
      <c r="BR16" s="132" t="s">
        <v>171</v>
      </c>
    </row>
    <row r="17" spans="2:70" ht="15.75" customHeight="1">
      <c r="B17" s="50">
        <f t="shared" si="1"/>
        <v>13</v>
      </c>
      <c r="C17" s="15" t="s">
        <v>191</v>
      </c>
      <c r="D17" s="38" t="s">
        <v>220</v>
      </c>
      <c r="E17" s="14" t="s">
        <v>12</v>
      </c>
      <c r="F17" s="12" t="s">
        <v>67</v>
      </c>
      <c r="G17" s="22" t="s">
        <v>15</v>
      </c>
      <c r="H17" s="50">
        <f t="shared" si="5"/>
        <v>9</v>
      </c>
      <c r="I17" s="14" t="s">
        <v>12</v>
      </c>
      <c r="J17" s="12" t="s">
        <v>67</v>
      </c>
      <c r="K17" s="12" t="s">
        <v>331</v>
      </c>
      <c r="L17" s="69"/>
      <c r="M17" s="70"/>
      <c r="N17" s="70"/>
      <c r="O17" s="70">
        <v>5</v>
      </c>
      <c r="P17" s="71"/>
      <c r="Q17" s="15">
        <f t="shared" si="2"/>
        <v>5</v>
      </c>
      <c r="R17" s="50">
        <f t="shared" si="6"/>
        <v>9</v>
      </c>
      <c r="S17" s="14" t="s">
        <v>12</v>
      </c>
      <c r="T17" s="63" t="s">
        <v>298</v>
      </c>
      <c r="U17" s="60" t="s">
        <v>299</v>
      </c>
      <c r="V17" s="16"/>
      <c r="W17" s="16"/>
      <c r="X17" s="15"/>
      <c r="Y17" s="15">
        <v>1</v>
      </c>
      <c r="Z17" s="50">
        <f t="shared" si="7"/>
        <v>9</v>
      </c>
      <c r="AA17" s="14" t="s">
        <v>12</v>
      </c>
      <c r="AB17" s="15">
        <v>2</v>
      </c>
      <c r="AC17" s="12" t="s">
        <v>67</v>
      </c>
      <c r="AD17" s="12" t="s">
        <v>444</v>
      </c>
      <c r="AE17" s="12"/>
      <c r="AF17" s="12"/>
      <c r="AG17" s="12"/>
      <c r="AH17" s="12"/>
      <c r="AI17" s="12"/>
      <c r="AJ17" s="12"/>
      <c r="AK17" s="12"/>
      <c r="AL17" s="12"/>
      <c r="AM17" s="50">
        <f t="shared" si="8"/>
        <v>9</v>
      </c>
      <c r="AN17" s="14" t="s">
        <v>12</v>
      </c>
      <c r="AO17" s="33">
        <f t="shared" si="3"/>
        <v>2</v>
      </c>
      <c r="AP17" s="18">
        <v>10000</v>
      </c>
      <c r="AQ17" s="18">
        <f t="shared" si="4"/>
        <v>10000</v>
      </c>
      <c r="AR17" s="18"/>
      <c r="AS17" s="18">
        <f>Q17*2500</f>
        <v>12500</v>
      </c>
      <c r="AT17" s="18">
        <f>SUM(AP17:AS17)</f>
        <v>32500</v>
      </c>
      <c r="AU17" s="26"/>
      <c r="AV17" s="26"/>
      <c r="AW17" s="26"/>
      <c r="AX17" s="87">
        <v>38175</v>
      </c>
      <c r="AY17" s="50">
        <f t="shared" si="9"/>
        <v>9</v>
      </c>
      <c r="AZ17" s="14" t="s">
        <v>12</v>
      </c>
      <c r="BA17" s="24"/>
      <c r="BB17" s="80"/>
      <c r="BC17" s="82"/>
      <c r="BD17" s="80"/>
      <c r="BE17" s="82"/>
      <c r="BF17" s="12" t="s">
        <v>249</v>
      </c>
      <c r="BG17" s="12" t="s">
        <v>250</v>
      </c>
      <c r="BH17" s="50">
        <f t="shared" si="10"/>
        <v>9</v>
      </c>
      <c r="BI17" s="14" t="s">
        <v>12</v>
      </c>
      <c r="BJ17" s="12" t="s">
        <v>13</v>
      </c>
      <c r="BK17" s="12" t="s">
        <v>14</v>
      </c>
      <c r="BL17" s="50">
        <f t="shared" si="11"/>
        <v>9</v>
      </c>
      <c r="BM17" s="14" t="s">
        <v>12</v>
      </c>
      <c r="BN17" s="47" t="s">
        <v>264</v>
      </c>
      <c r="BO17" s="47" t="s">
        <v>265</v>
      </c>
      <c r="BP17" s="50">
        <f t="shared" si="12"/>
        <v>9</v>
      </c>
      <c r="BQ17" s="39">
        <v>2</v>
      </c>
      <c r="BR17" s="132" t="s">
        <v>16</v>
      </c>
    </row>
    <row r="18" spans="2:70" ht="15.75" customHeight="1">
      <c r="B18" s="50">
        <f t="shared" si="1"/>
        <v>14</v>
      </c>
      <c r="C18" s="15" t="s">
        <v>192</v>
      </c>
      <c r="D18" s="38" t="s">
        <v>220</v>
      </c>
      <c r="E18" s="14" t="s">
        <v>309</v>
      </c>
      <c r="F18" s="12" t="s">
        <v>310</v>
      </c>
      <c r="G18" s="22"/>
      <c r="H18" s="50">
        <f t="shared" si="5"/>
        <v>10</v>
      </c>
      <c r="I18" s="14" t="s">
        <v>309</v>
      </c>
      <c r="J18" s="12" t="s">
        <v>310</v>
      </c>
      <c r="K18" s="12" t="s">
        <v>333</v>
      </c>
      <c r="L18" s="69"/>
      <c r="M18" s="70">
        <v>3</v>
      </c>
      <c r="N18" s="70">
        <v>1</v>
      </c>
      <c r="O18" s="70">
        <v>1</v>
      </c>
      <c r="P18" s="71"/>
      <c r="Q18" s="15">
        <f t="shared" si="2"/>
        <v>5</v>
      </c>
      <c r="R18" s="50">
        <f t="shared" si="6"/>
        <v>10</v>
      </c>
      <c r="S18" s="14" t="s">
        <v>309</v>
      </c>
      <c r="T18" s="64" t="s">
        <v>287</v>
      </c>
      <c r="U18" s="16" t="s">
        <v>387</v>
      </c>
      <c r="V18" s="15" t="s">
        <v>387</v>
      </c>
      <c r="W18" s="15"/>
      <c r="X18" s="15"/>
      <c r="Y18" s="15"/>
      <c r="Z18" s="50">
        <f t="shared" si="7"/>
        <v>10</v>
      </c>
      <c r="AA18" s="14" t="s">
        <v>309</v>
      </c>
      <c r="AB18" s="15">
        <v>2</v>
      </c>
      <c r="AC18" s="12" t="s">
        <v>310</v>
      </c>
      <c r="AD18" s="12" t="s">
        <v>412</v>
      </c>
      <c r="AE18" s="12"/>
      <c r="AF18" s="12"/>
      <c r="AG18" s="12"/>
      <c r="AH18" s="12"/>
      <c r="AI18" s="12"/>
      <c r="AJ18" s="12"/>
      <c r="AK18" s="12"/>
      <c r="AL18" s="12"/>
      <c r="AM18" s="50">
        <f t="shared" si="8"/>
        <v>10</v>
      </c>
      <c r="AN18" s="14" t="s">
        <v>309</v>
      </c>
      <c r="AO18" s="33">
        <f t="shared" si="3"/>
        <v>2</v>
      </c>
      <c r="AP18" s="18">
        <v>10000</v>
      </c>
      <c r="AQ18" s="18">
        <f t="shared" si="4"/>
        <v>10000</v>
      </c>
      <c r="AR18" s="18"/>
      <c r="AS18" s="18">
        <f>Q18*2500</f>
        <v>12500</v>
      </c>
      <c r="AT18" s="18">
        <f>SUM(AP18:AS18)</f>
        <v>32500</v>
      </c>
      <c r="AU18" s="26"/>
      <c r="AV18" s="26"/>
      <c r="AW18" s="26"/>
      <c r="AX18" s="87"/>
      <c r="AY18" s="50">
        <f t="shared" si="9"/>
        <v>10</v>
      </c>
      <c r="AZ18" s="14" t="s">
        <v>309</v>
      </c>
      <c r="BA18" s="24"/>
      <c r="BB18" s="80"/>
      <c r="BC18" s="82"/>
      <c r="BD18" s="80"/>
      <c r="BE18" s="82"/>
      <c r="BF18" s="12"/>
      <c r="BG18" s="12"/>
      <c r="BH18" s="50">
        <f t="shared" si="10"/>
        <v>10</v>
      </c>
      <c r="BI18" s="14" t="s">
        <v>309</v>
      </c>
      <c r="BJ18" s="12" t="s">
        <v>395</v>
      </c>
      <c r="BK18" s="12" t="s">
        <v>396</v>
      </c>
      <c r="BL18" s="50">
        <f t="shared" si="11"/>
        <v>10</v>
      </c>
      <c r="BM18" s="14" t="s">
        <v>309</v>
      </c>
      <c r="BN18" s="61" t="s">
        <v>311</v>
      </c>
      <c r="BO18" s="12"/>
      <c r="BP18" s="50">
        <f t="shared" si="12"/>
        <v>10</v>
      </c>
      <c r="BQ18" s="39">
        <v>2</v>
      </c>
      <c r="BR18" s="132" t="s">
        <v>397</v>
      </c>
    </row>
    <row r="19" spans="2:70" ht="15.75" customHeight="1">
      <c r="B19" s="50">
        <f t="shared" si="1"/>
        <v>15</v>
      </c>
      <c r="C19" s="12"/>
      <c r="D19" s="39"/>
      <c r="E19" s="14" t="s">
        <v>451</v>
      </c>
      <c r="F19" s="12" t="s">
        <v>452</v>
      </c>
      <c r="G19" s="22"/>
      <c r="H19" s="50"/>
      <c r="I19" s="14"/>
      <c r="J19" s="12"/>
      <c r="K19" s="12"/>
      <c r="L19" s="69"/>
      <c r="M19" s="70"/>
      <c r="N19" s="70"/>
      <c r="O19" s="70"/>
      <c r="P19" s="71"/>
      <c r="Q19" s="15"/>
      <c r="R19" s="50"/>
      <c r="S19" s="14"/>
      <c r="T19" s="64"/>
      <c r="U19" s="16"/>
      <c r="V19" s="15"/>
      <c r="W19" s="15"/>
      <c r="X19" s="15"/>
      <c r="Y19" s="15"/>
      <c r="Z19" s="50"/>
      <c r="AA19" s="14"/>
      <c r="AB19" s="15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50"/>
      <c r="AN19" s="14"/>
      <c r="AO19" s="33"/>
      <c r="AP19" s="18"/>
      <c r="AQ19" s="18"/>
      <c r="AR19" s="18"/>
      <c r="AS19" s="18"/>
      <c r="AT19" s="18"/>
      <c r="AU19" s="26"/>
      <c r="AV19" s="26"/>
      <c r="AW19" s="26"/>
      <c r="AX19" s="87"/>
      <c r="AY19" s="50"/>
      <c r="AZ19" s="14"/>
      <c r="BA19" s="24"/>
      <c r="BB19" s="80"/>
      <c r="BC19" s="82"/>
      <c r="BD19" s="80"/>
      <c r="BE19" s="82"/>
      <c r="BF19" s="12"/>
      <c r="BG19" s="12"/>
      <c r="BH19" s="50"/>
      <c r="BI19" s="14"/>
      <c r="BJ19" s="12"/>
      <c r="BK19" s="12"/>
      <c r="BL19" s="50"/>
      <c r="BM19" s="14"/>
      <c r="BN19" s="61"/>
      <c r="BO19" s="12"/>
      <c r="BP19" s="50"/>
      <c r="BQ19" s="39">
        <v>5</v>
      </c>
      <c r="BR19" s="132" t="s">
        <v>453</v>
      </c>
    </row>
    <row r="20" spans="2:70" ht="15.75" customHeight="1">
      <c r="B20" s="50">
        <f t="shared" si="1"/>
        <v>16</v>
      </c>
      <c r="C20" s="12"/>
      <c r="D20" s="39"/>
      <c r="E20" s="14" t="s">
        <v>178</v>
      </c>
      <c r="F20" s="12" t="s">
        <v>57</v>
      </c>
      <c r="G20" s="22" t="s">
        <v>75</v>
      </c>
      <c r="H20" s="50">
        <f>SUM(H18+1)</f>
        <v>11</v>
      </c>
      <c r="I20" s="14" t="s">
        <v>178</v>
      </c>
      <c r="J20" s="12" t="s">
        <v>57</v>
      </c>
      <c r="K20" s="12" t="s">
        <v>334</v>
      </c>
      <c r="L20" s="69"/>
      <c r="M20" s="70">
        <v>1</v>
      </c>
      <c r="N20" s="70">
        <v>1</v>
      </c>
      <c r="O20" s="70"/>
      <c r="P20" s="71"/>
      <c r="Q20" s="15">
        <f t="shared" si="2"/>
        <v>2</v>
      </c>
      <c r="R20" s="50">
        <f>SUM(R18+1)</f>
        <v>11</v>
      </c>
      <c r="S20" s="14" t="s">
        <v>178</v>
      </c>
      <c r="T20" s="64">
        <v>20000</v>
      </c>
      <c r="U20" s="60" t="s">
        <v>299</v>
      </c>
      <c r="V20" s="15" t="s">
        <v>387</v>
      </c>
      <c r="W20" s="15"/>
      <c r="X20" s="15"/>
      <c r="Y20" s="15"/>
      <c r="Z20" s="50">
        <f>SUM(Z18+1)</f>
        <v>11</v>
      </c>
      <c r="AA20" s="14" t="s">
        <v>178</v>
      </c>
      <c r="AB20" s="15">
        <v>3</v>
      </c>
      <c r="AC20" s="12" t="s">
        <v>57</v>
      </c>
      <c r="AD20" s="12" t="s">
        <v>401</v>
      </c>
      <c r="AE20" s="12" t="s">
        <v>402</v>
      </c>
      <c r="AF20" s="12" t="s">
        <v>11</v>
      </c>
      <c r="AG20" s="12" t="s">
        <v>11</v>
      </c>
      <c r="AH20" s="12" t="s">
        <v>11</v>
      </c>
      <c r="AI20" s="12" t="s">
        <v>11</v>
      </c>
      <c r="AJ20" s="12" t="s">
        <v>11</v>
      </c>
      <c r="AK20" s="12" t="s">
        <v>11</v>
      </c>
      <c r="AL20" s="12" t="s">
        <v>11</v>
      </c>
      <c r="AM20" s="50">
        <f>SUM(AM18+1)</f>
        <v>11</v>
      </c>
      <c r="AN20" s="14" t="s">
        <v>178</v>
      </c>
      <c r="AO20" s="33">
        <f t="shared" si="3"/>
        <v>3</v>
      </c>
      <c r="AP20" s="18">
        <v>10000</v>
      </c>
      <c r="AQ20" s="18">
        <f t="shared" si="4"/>
        <v>15000</v>
      </c>
      <c r="AR20" s="18"/>
      <c r="AS20" s="18">
        <f t="shared" si="13"/>
        <v>5000</v>
      </c>
      <c r="AT20" s="18">
        <f t="shared" si="14"/>
        <v>30000</v>
      </c>
      <c r="AU20" s="26"/>
      <c r="AV20" s="26"/>
      <c r="AW20" s="26"/>
      <c r="AX20" s="87">
        <v>38177</v>
      </c>
      <c r="AY20" s="50">
        <f>SUM(AY18+1)</f>
        <v>11</v>
      </c>
      <c r="AZ20" s="14" t="s">
        <v>178</v>
      </c>
      <c r="BA20" s="24"/>
      <c r="BB20" s="80"/>
      <c r="BC20" s="82"/>
      <c r="BD20" s="80"/>
      <c r="BE20" s="82"/>
      <c r="BF20" s="12"/>
      <c r="BG20" s="12"/>
      <c r="BH20" s="50">
        <f>SUM(BH18+1)</f>
        <v>11</v>
      </c>
      <c r="BI20" s="14" t="s">
        <v>178</v>
      </c>
      <c r="BJ20" s="12" t="s">
        <v>104</v>
      </c>
      <c r="BK20" s="12" t="s">
        <v>105</v>
      </c>
      <c r="BL20" s="50">
        <f>SUM(BL18+1)</f>
        <v>11</v>
      </c>
      <c r="BM20" s="14" t="s">
        <v>178</v>
      </c>
      <c r="BN20" s="47" t="s">
        <v>267</v>
      </c>
      <c r="BO20" s="47" t="s">
        <v>268</v>
      </c>
      <c r="BP20" s="50">
        <f>SUM(BP18+1)</f>
        <v>11</v>
      </c>
      <c r="BQ20" s="39">
        <v>3</v>
      </c>
      <c r="BR20" s="132" t="s">
        <v>179</v>
      </c>
    </row>
    <row r="21" spans="2:70" ht="15.75" customHeight="1">
      <c r="B21" s="50">
        <f t="shared" si="1"/>
        <v>17</v>
      </c>
      <c r="C21" s="12"/>
      <c r="D21" s="39"/>
      <c r="E21" s="14" t="s">
        <v>145</v>
      </c>
      <c r="F21" s="12" t="s">
        <v>56</v>
      </c>
      <c r="G21" s="22" t="s">
        <v>142</v>
      </c>
      <c r="H21" s="50">
        <f t="shared" si="5"/>
        <v>12</v>
      </c>
      <c r="I21" s="14" t="s">
        <v>145</v>
      </c>
      <c r="J21" s="12" t="s">
        <v>56</v>
      </c>
      <c r="K21" s="12" t="s">
        <v>335</v>
      </c>
      <c r="L21" s="69">
        <v>2</v>
      </c>
      <c r="M21" s="70"/>
      <c r="N21" s="70">
        <v>2</v>
      </c>
      <c r="O21" s="70">
        <v>3</v>
      </c>
      <c r="P21" s="71">
        <v>3</v>
      </c>
      <c r="Q21" s="15">
        <f t="shared" si="2"/>
        <v>10</v>
      </c>
      <c r="R21" s="50">
        <f t="shared" si="6"/>
        <v>12</v>
      </c>
      <c r="S21" s="14" t="s">
        <v>145</v>
      </c>
      <c r="T21" s="64" t="s">
        <v>287</v>
      </c>
      <c r="U21" s="60" t="s">
        <v>299</v>
      </c>
      <c r="V21" s="16" t="s">
        <v>388</v>
      </c>
      <c r="W21" s="16"/>
      <c r="X21" s="15"/>
      <c r="Y21" s="15"/>
      <c r="Z21" s="50">
        <f t="shared" si="7"/>
        <v>12</v>
      </c>
      <c r="AA21" s="14" t="s">
        <v>145</v>
      </c>
      <c r="AB21" s="15">
        <v>5</v>
      </c>
      <c r="AC21" s="12" t="s">
        <v>143</v>
      </c>
      <c r="AD21" s="12" t="s">
        <v>301</v>
      </c>
      <c r="AE21" s="12" t="s">
        <v>302</v>
      </c>
      <c r="AF21" s="12" t="s">
        <v>303</v>
      </c>
      <c r="AG21" s="12" t="s">
        <v>304</v>
      </c>
      <c r="AH21" s="12"/>
      <c r="AI21" s="12"/>
      <c r="AJ21" s="12"/>
      <c r="AK21" s="12"/>
      <c r="AL21" s="12"/>
      <c r="AM21" s="50">
        <f t="shared" si="8"/>
        <v>12</v>
      </c>
      <c r="AN21" s="14" t="s">
        <v>145</v>
      </c>
      <c r="AO21" s="33">
        <f t="shared" si="3"/>
        <v>5</v>
      </c>
      <c r="AP21" s="18">
        <v>10000</v>
      </c>
      <c r="AQ21" s="18">
        <f t="shared" si="4"/>
        <v>25000</v>
      </c>
      <c r="AR21" s="18"/>
      <c r="AS21" s="18">
        <f t="shared" si="13"/>
        <v>25000</v>
      </c>
      <c r="AT21" s="18">
        <f t="shared" si="14"/>
        <v>60000</v>
      </c>
      <c r="AU21" s="26"/>
      <c r="AV21" s="26"/>
      <c r="AW21" s="26"/>
      <c r="AX21" s="87"/>
      <c r="AY21" s="50">
        <f t="shared" si="9"/>
        <v>12</v>
      </c>
      <c r="AZ21" s="14" t="s">
        <v>145</v>
      </c>
      <c r="BA21" s="24"/>
      <c r="BB21" s="80"/>
      <c r="BC21" s="82"/>
      <c r="BD21" s="80"/>
      <c r="BE21" s="82"/>
      <c r="BF21" s="12"/>
      <c r="BG21" s="12"/>
      <c r="BH21" s="50">
        <f t="shared" si="10"/>
        <v>12</v>
      </c>
      <c r="BI21" s="14" t="s">
        <v>145</v>
      </c>
      <c r="BJ21" s="12" t="s">
        <v>140</v>
      </c>
      <c r="BK21" s="12" t="s">
        <v>141</v>
      </c>
      <c r="BL21" s="50">
        <f t="shared" si="11"/>
        <v>12</v>
      </c>
      <c r="BM21" s="14" t="s">
        <v>145</v>
      </c>
      <c r="BN21" s="12" t="s">
        <v>230</v>
      </c>
      <c r="BO21" s="12" t="s">
        <v>11</v>
      </c>
      <c r="BP21" s="50">
        <f t="shared" si="12"/>
        <v>12</v>
      </c>
      <c r="BQ21" s="39">
        <v>7</v>
      </c>
      <c r="BR21" s="132" t="s">
        <v>144</v>
      </c>
    </row>
    <row r="22" spans="2:70" ht="15.75" customHeight="1">
      <c r="B22" s="50">
        <f t="shared" si="1"/>
        <v>18</v>
      </c>
      <c r="C22" s="12"/>
      <c r="D22" s="39"/>
      <c r="E22" s="14" t="s">
        <v>42</v>
      </c>
      <c r="F22" s="12" t="s">
        <v>58</v>
      </c>
      <c r="G22" s="22" t="s">
        <v>76</v>
      </c>
      <c r="H22" s="50">
        <f t="shared" si="5"/>
        <v>13</v>
      </c>
      <c r="I22" s="14" t="s">
        <v>42</v>
      </c>
      <c r="J22" s="12" t="s">
        <v>58</v>
      </c>
      <c r="K22" s="12" t="s">
        <v>336</v>
      </c>
      <c r="L22" s="69"/>
      <c r="M22" s="70">
        <v>2</v>
      </c>
      <c r="N22" s="70">
        <v>2</v>
      </c>
      <c r="O22" s="70"/>
      <c r="P22" s="71">
        <v>1</v>
      </c>
      <c r="Q22" s="15">
        <f t="shared" si="2"/>
        <v>5</v>
      </c>
      <c r="R22" s="50">
        <f t="shared" si="6"/>
        <v>13</v>
      </c>
      <c r="S22" s="14" t="s">
        <v>42</v>
      </c>
      <c r="T22" s="64">
        <v>10000</v>
      </c>
      <c r="U22" s="60" t="s">
        <v>299</v>
      </c>
      <c r="V22" s="15" t="s">
        <v>387</v>
      </c>
      <c r="W22" s="15"/>
      <c r="X22" s="15"/>
      <c r="Y22" s="15"/>
      <c r="Z22" s="50">
        <f t="shared" si="7"/>
        <v>13</v>
      </c>
      <c r="AA22" s="14" t="s">
        <v>42</v>
      </c>
      <c r="AB22" s="15">
        <v>3</v>
      </c>
      <c r="AC22" s="12" t="s">
        <v>154</v>
      </c>
      <c r="AD22" s="12" t="s">
        <v>413</v>
      </c>
      <c r="AE22" s="12" t="s">
        <v>414</v>
      </c>
      <c r="AF22" s="12"/>
      <c r="AG22" s="12"/>
      <c r="AH22" s="12"/>
      <c r="AI22" s="12"/>
      <c r="AJ22" s="12"/>
      <c r="AK22" s="12"/>
      <c r="AL22" s="12"/>
      <c r="AM22" s="50">
        <f t="shared" si="8"/>
        <v>13</v>
      </c>
      <c r="AN22" s="14" t="s">
        <v>42</v>
      </c>
      <c r="AO22" s="33">
        <f t="shared" si="3"/>
        <v>3</v>
      </c>
      <c r="AP22" s="18">
        <v>10000</v>
      </c>
      <c r="AQ22" s="18">
        <f t="shared" si="4"/>
        <v>15000</v>
      </c>
      <c r="AR22" s="18"/>
      <c r="AS22" s="18">
        <f t="shared" si="13"/>
        <v>12500</v>
      </c>
      <c r="AT22" s="18">
        <f t="shared" si="14"/>
        <v>37500</v>
      </c>
      <c r="AU22" s="26"/>
      <c r="AV22" s="26"/>
      <c r="AW22" s="26"/>
      <c r="AX22" s="87"/>
      <c r="AY22" s="50">
        <f t="shared" si="9"/>
        <v>13</v>
      </c>
      <c r="AZ22" s="14" t="s">
        <v>42</v>
      </c>
      <c r="BA22" s="24"/>
      <c r="BB22" s="80"/>
      <c r="BC22" s="82"/>
      <c r="BD22" s="80"/>
      <c r="BE22" s="82"/>
      <c r="BF22" s="12"/>
      <c r="BG22" s="12"/>
      <c r="BH22" s="50">
        <f t="shared" si="10"/>
        <v>13</v>
      </c>
      <c r="BI22" s="14" t="s">
        <v>42</v>
      </c>
      <c r="BJ22" s="12" t="s">
        <v>152</v>
      </c>
      <c r="BK22" s="12" t="s">
        <v>153</v>
      </c>
      <c r="BL22" s="50">
        <f t="shared" si="11"/>
        <v>13</v>
      </c>
      <c r="BM22" s="14" t="s">
        <v>42</v>
      </c>
      <c r="BN22" s="12" t="s">
        <v>231</v>
      </c>
      <c r="BO22" s="12" t="s">
        <v>11</v>
      </c>
      <c r="BP22" s="50">
        <f t="shared" si="12"/>
        <v>13</v>
      </c>
      <c r="BQ22" s="39">
        <v>3</v>
      </c>
      <c r="BR22" s="132" t="s">
        <v>155</v>
      </c>
    </row>
    <row r="23" spans="2:70" ht="15.75" customHeight="1">
      <c r="B23" s="50">
        <f t="shared" si="1"/>
        <v>19</v>
      </c>
      <c r="C23" s="12"/>
      <c r="D23" s="39"/>
      <c r="E23" s="14" t="s">
        <v>43</v>
      </c>
      <c r="F23" s="12" t="s">
        <v>59</v>
      </c>
      <c r="G23" s="22" t="s">
        <v>77</v>
      </c>
      <c r="H23" s="50">
        <f t="shared" si="5"/>
        <v>14</v>
      </c>
      <c r="I23" s="14" t="s">
        <v>43</v>
      </c>
      <c r="J23" s="12" t="s">
        <v>59</v>
      </c>
      <c r="K23" s="12" t="s">
        <v>43</v>
      </c>
      <c r="L23" s="69"/>
      <c r="M23" s="70"/>
      <c r="N23" s="70"/>
      <c r="O23" s="70"/>
      <c r="P23" s="71">
        <v>1</v>
      </c>
      <c r="Q23" s="15">
        <f t="shared" si="2"/>
        <v>1</v>
      </c>
      <c r="R23" s="50">
        <f t="shared" si="6"/>
        <v>14</v>
      </c>
      <c r="S23" s="14" t="s">
        <v>43</v>
      </c>
      <c r="T23" s="64">
        <v>5000</v>
      </c>
      <c r="U23" s="60" t="s">
        <v>299</v>
      </c>
      <c r="V23" s="60" t="s">
        <v>299</v>
      </c>
      <c r="W23" s="60"/>
      <c r="X23" s="15"/>
      <c r="Y23" s="15"/>
      <c r="Z23" s="50">
        <f t="shared" si="7"/>
        <v>14</v>
      </c>
      <c r="AA23" s="14" t="s">
        <v>43</v>
      </c>
      <c r="AB23" s="15">
        <v>1</v>
      </c>
      <c r="AC23" s="12" t="s">
        <v>59</v>
      </c>
      <c r="AD23" s="12" t="s">
        <v>11</v>
      </c>
      <c r="AE23" s="12" t="s">
        <v>11</v>
      </c>
      <c r="AF23" s="12" t="s">
        <v>11</v>
      </c>
      <c r="AG23" s="12" t="s">
        <v>11</v>
      </c>
      <c r="AH23" s="12" t="s">
        <v>11</v>
      </c>
      <c r="AI23" s="12" t="s">
        <v>11</v>
      </c>
      <c r="AJ23" s="12" t="s">
        <v>11</v>
      </c>
      <c r="AK23" s="12" t="s">
        <v>11</v>
      </c>
      <c r="AL23" s="12" t="s">
        <v>11</v>
      </c>
      <c r="AM23" s="50">
        <f t="shared" si="8"/>
        <v>14</v>
      </c>
      <c r="AN23" s="14" t="s">
        <v>43</v>
      </c>
      <c r="AO23" s="33">
        <f t="shared" si="3"/>
        <v>1</v>
      </c>
      <c r="AP23" s="18">
        <v>10000</v>
      </c>
      <c r="AQ23" s="18">
        <f t="shared" si="4"/>
        <v>5000</v>
      </c>
      <c r="AR23" s="18"/>
      <c r="AS23" s="18">
        <f t="shared" si="13"/>
        <v>2500</v>
      </c>
      <c r="AT23" s="18">
        <f t="shared" si="14"/>
        <v>17500</v>
      </c>
      <c r="AU23" s="26"/>
      <c r="AV23" s="26"/>
      <c r="AW23" s="26"/>
      <c r="AX23" s="87"/>
      <c r="AY23" s="50">
        <f t="shared" si="9"/>
        <v>14</v>
      </c>
      <c r="AZ23" s="14" t="s">
        <v>43</v>
      </c>
      <c r="BA23" s="24"/>
      <c r="BB23" s="80"/>
      <c r="BC23" s="82"/>
      <c r="BD23" s="80"/>
      <c r="BE23" s="82"/>
      <c r="BF23" s="12"/>
      <c r="BG23" s="12"/>
      <c r="BH23" s="50">
        <f t="shared" si="10"/>
        <v>14</v>
      </c>
      <c r="BI23" s="14" t="s">
        <v>43</v>
      </c>
      <c r="BJ23" s="12" t="s">
        <v>94</v>
      </c>
      <c r="BK23" s="12" t="s">
        <v>95</v>
      </c>
      <c r="BL23" s="50">
        <f t="shared" si="11"/>
        <v>14</v>
      </c>
      <c r="BM23" s="14" t="s">
        <v>43</v>
      </c>
      <c r="BN23" s="12" t="s">
        <v>11</v>
      </c>
      <c r="BO23" s="12" t="s">
        <v>11</v>
      </c>
      <c r="BP23" s="50">
        <f t="shared" si="12"/>
        <v>14</v>
      </c>
      <c r="BQ23" s="39">
        <v>1</v>
      </c>
      <c r="BR23" s="132" t="s">
        <v>96</v>
      </c>
    </row>
    <row r="24" spans="2:70" ht="15.75" customHeight="1">
      <c r="B24" s="50">
        <f t="shared" si="1"/>
        <v>20</v>
      </c>
      <c r="C24" s="12"/>
      <c r="D24" s="39"/>
      <c r="E24" s="14" t="s">
        <v>44</v>
      </c>
      <c r="F24" s="12" t="s">
        <v>60</v>
      </c>
      <c r="G24" s="22" t="s">
        <v>78</v>
      </c>
      <c r="H24" s="50">
        <f t="shared" si="5"/>
        <v>15</v>
      </c>
      <c r="I24" s="14" t="s">
        <v>44</v>
      </c>
      <c r="J24" s="12" t="s">
        <v>60</v>
      </c>
      <c r="K24" s="12" t="s">
        <v>350</v>
      </c>
      <c r="L24" s="69"/>
      <c r="M24" s="70"/>
      <c r="N24" s="70"/>
      <c r="O24" s="70">
        <v>4</v>
      </c>
      <c r="P24" s="71"/>
      <c r="Q24" s="15">
        <f t="shared" si="2"/>
        <v>4</v>
      </c>
      <c r="R24" s="50">
        <f t="shared" si="6"/>
        <v>15</v>
      </c>
      <c r="S24" s="14" t="s">
        <v>44</v>
      </c>
      <c r="T24" s="64" t="s">
        <v>287</v>
      </c>
      <c r="U24" s="62" t="s">
        <v>325</v>
      </c>
      <c r="V24" s="60" t="s">
        <v>299</v>
      </c>
      <c r="W24" s="60"/>
      <c r="X24" s="15"/>
      <c r="Y24" s="15"/>
      <c r="Z24" s="50">
        <f t="shared" si="7"/>
        <v>15</v>
      </c>
      <c r="AA24" s="14" t="s">
        <v>44</v>
      </c>
      <c r="AB24" s="15"/>
      <c r="AC24" s="12" t="s">
        <v>60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50">
        <f t="shared" si="8"/>
        <v>15</v>
      </c>
      <c r="AN24" s="14" t="s">
        <v>44</v>
      </c>
      <c r="AO24" s="33">
        <f t="shared" si="3"/>
        <v>0</v>
      </c>
      <c r="AP24" s="18">
        <v>10000</v>
      </c>
      <c r="AQ24" s="18">
        <f t="shared" si="4"/>
        <v>0</v>
      </c>
      <c r="AR24" s="18"/>
      <c r="AS24" s="18">
        <f t="shared" si="13"/>
        <v>10000</v>
      </c>
      <c r="AT24" s="18">
        <f t="shared" si="14"/>
        <v>20000</v>
      </c>
      <c r="AU24" s="26"/>
      <c r="AV24" s="26"/>
      <c r="AW24" s="26"/>
      <c r="AX24" s="87"/>
      <c r="AY24" s="50">
        <f t="shared" si="9"/>
        <v>15</v>
      </c>
      <c r="AZ24" s="14" t="s">
        <v>44</v>
      </c>
      <c r="BA24" s="24"/>
      <c r="BB24" s="80"/>
      <c r="BC24" s="82"/>
      <c r="BD24" s="80"/>
      <c r="BE24" s="82"/>
      <c r="BF24" s="12"/>
      <c r="BG24" s="12"/>
      <c r="BH24" s="50">
        <f t="shared" si="10"/>
        <v>15</v>
      </c>
      <c r="BI24" s="14" t="s">
        <v>44</v>
      </c>
      <c r="BJ24" s="12" t="s">
        <v>167</v>
      </c>
      <c r="BK24" s="12" t="s">
        <v>168</v>
      </c>
      <c r="BL24" s="50">
        <f t="shared" si="11"/>
        <v>15</v>
      </c>
      <c r="BM24" s="14" t="s">
        <v>44</v>
      </c>
      <c r="BN24" s="47" t="s">
        <v>271</v>
      </c>
      <c r="BO24" s="47" t="s">
        <v>272</v>
      </c>
      <c r="BP24" s="50">
        <f t="shared" si="12"/>
        <v>15</v>
      </c>
      <c r="BQ24" s="39">
        <v>4</v>
      </c>
      <c r="BR24" s="132" t="s">
        <v>137</v>
      </c>
    </row>
    <row r="25" spans="2:70" ht="15.75" customHeight="1">
      <c r="B25" s="50">
        <f t="shared" si="1"/>
        <v>21</v>
      </c>
      <c r="C25" s="12"/>
      <c r="D25" s="39"/>
      <c r="E25" s="14" t="s">
        <v>424</v>
      </c>
      <c r="F25" s="12" t="s">
        <v>425</v>
      </c>
      <c r="G25" s="22"/>
      <c r="H25" s="50">
        <f t="shared" si="5"/>
        <v>16</v>
      </c>
      <c r="I25" s="14" t="s">
        <v>424</v>
      </c>
      <c r="J25" s="12" t="s">
        <v>425</v>
      </c>
      <c r="K25" s="12" t="s">
        <v>424</v>
      </c>
      <c r="L25" s="69"/>
      <c r="M25" s="70">
        <v>1</v>
      </c>
      <c r="N25" s="70">
        <v>1</v>
      </c>
      <c r="O25" s="70"/>
      <c r="P25" s="71"/>
      <c r="Q25" s="15">
        <f t="shared" si="2"/>
        <v>2</v>
      </c>
      <c r="R25" s="50">
        <f t="shared" si="6"/>
        <v>16</v>
      </c>
      <c r="S25" s="14" t="s">
        <v>424</v>
      </c>
      <c r="T25" s="64"/>
      <c r="U25" s="62"/>
      <c r="V25" s="60"/>
      <c r="W25" s="60"/>
      <c r="X25" s="15"/>
      <c r="Y25" s="15"/>
      <c r="Z25" s="50">
        <f t="shared" si="7"/>
        <v>16</v>
      </c>
      <c r="AA25" s="14" t="s">
        <v>424</v>
      </c>
      <c r="AB25" s="15">
        <v>1</v>
      </c>
      <c r="AC25" s="12" t="s">
        <v>425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50">
        <f t="shared" si="8"/>
        <v>16</v>
      </c>
      <c r="AN25" s="14" t="s">
        <v>424</v>
      </c>
      <c r="AO25" s="33">
        <v>1</v>
      </c>
      <c r="AP25" s="18">
        <v>10000</v>
      </c>
      <c r="AQ25" s="18">
        <f t="shared" si="4"/>
        <v>5000</v>
      </c>
      <c r="AR25" s="18"/>
      <c r="AS25" s="18">
        <f t="shared" si="13"/>
        <v>5000</v>
      </c>
      <c r="AT25" s="18">
        <f t="shared" si="14"/>
        <v>20000</v>
      </c>
      <c r="AU25" s="26"/>
      <c r="AV25" s="26"/>
      <c r="AW25" s="26"/>
      <c r="AX25" s="87"/>
      <c r="AY25" s="50">
        <f t="shared" si="9"/>
        <v>16</v>
      </c>
      <c r="AZ25" s="14" t="s">
        <v>424</v>
      </c>
      <c r="BA25" s="24"/>
      <c r="BB25" s="80"/>
      <c r="BC25" s="82"/>
      <c r="BD25" s="80"/>
      <c r="BE25" s="82"/>
      <c r="BF25" s="12"/>
      <c r="BG25" s="12"/>
      <c r="BH25" s="50">
        <f t="shared" si="10"/>
        <v>16</v>
      </c>
      <c r="BI25" s="14" t="s">
        <v>424</v>
      </c>
      <c r="BJ25" s="12"/>
      <c r="BK25" s="12"/>
      <c r="BL25" s="50">
        <f t="shared" si="11"/>
        <v>16</v>
      </c>
      <c r="BM25" s="14" t="s">
        <v>424</v>
      </c>
      <c r="BN25" s="47"/>
      <c r="BO25" s="47"/>
      <c r="BP25" s="50">
        <f t="shared" si="12"/>
        <v>16</v>
      </c>
      <c r="BQ25" s="39">
        <v>1</v>
      </c>
      <c r="BR25" s="132" t="s">
        <v>426</v>
      </c>
    </row>
    <row r="26" spans="2:70" ht="15.75" customHeight="1">
      <c r="B26" s="50">
        <f t="shared" si="1"/>
        <v>22</v>
      </c>
      <c r="C26" s="15"/>
      <c r="D26" s="39"/>
      <c r="E26" s="14" t="s">
        <v>51</v>
      </c>
      <c r="F26" s="12" t="s">
        <v>66</v>
      </c>
      <c r="G26" s="22" t="s">
        <v>84</v>
      </c>
      <c r="H26" s="50">
        <f t="shared" si="5"/>
        <v>17</v>
      </c>
      <c r="I26" s="14" t="s">
        <v>51</v>
      </c>
      <c r="J26" s="12" t="s">
        <v>66</v>
      </c>
      <c r="K26" s="12" t="s">
        <v>427</v>
      </c>
      <c r="L26" s="69"/>
      <c r="M26" s="70">
        <v>4</v>
      </c>
      <c r="N26" s="70"/>
      <c r="O26" s="70"/>
      <c r="P26" s="71"/>
      <c r="Q26" s="15">
        <f t="shared" si="2"/>
        <v>4</v>
      </c>
      <c r="R26" s="50">
        <f t="shared" si="6"/>
        <v>17</v>
      </c>
      <c r="S26" s="14" t="s">
        <v>51</v>
      </c>
      <c r="T26" s="64">
        <v>10000</v>
      </c>
      <c r="U26" s="60" t="s">
        <v>299</v>
      </c>
      <c r="V26" s="60" t="s">
        <v>299</v>
      </c>
      <c r="W26" s="60"/>
      <c r="X26" s="15"/>
      <c r="Y26" s="15"/>
      <c r="Z26" s="50">
        <f t="shared" si="7"/>
        <v>17</v>
      </c>
      <c r="AA26" s="14" t="s">
        <v>51</v>
      </c>
      <c r="AB26" s="15">
        <v>4</v>
      </c>
      <c r="AC26" s="12" t="s">
        <v>174</v>
      </c>
      <c r="AD26" s="12" t="s">
        <v>428</v>
      </c>
      <c r="AE26" s="12" t="s">
        <v>429</v>
      </c>
      <c r="AF26" s="12" t="s">
        <v>430</v>
      </c>
      <c r="AG26" s="12" t="s">
        <v>11</v>
      </c>
      <c r="AH26" s="12" t="s">
        <v>11</v>
      </c>
      <c r="AI26" s="12" t="s">
        <v>11</v>
      </c>
      <c r="AJ26" s="12" t="s">
        <v>11</v>
      </c>
      <c r="AK26" s="12" t="s">
        <v>11</v>
      </c>
      <c r="AL26" s="12" t="s">
        <v>11</v>
      </c>
      <c r="AM26" s="50">
        <f t="shared" si="8"/>
        <v>17</v>
      </c>
      <c r="AN26" s="14" t="s">
        <v>51</v>
      </c>
      <c r="AO26" s="33">
        <f t="shared" si="3"/>
        <v>4</v>
      </c>
      <c r="AP26" s="18">
        <v>10000</v>
      </c>
      <c r="AQ26" s="18">
        <f t="shared" si="4"/>
        <v>20000</v>
      </c>
      <c r="AR26" s="18"/>
      <c r="AS26" s="18">
        <f t="shared" si="13"/>
        <v>10000</v>
      </c>
      <c r="AT26" s="18">
        <f t="shared" si="14"/>
        <v>40000</v>
      </c>
      <c r="AU26" s="26"/>
      <c r="AV26" s="26"/>
      <c r="AW26" s="26"/>
      <c r="AX26" s="87"/>
      <c r="AY26" s="50">
        <f t="shared" si="9"/>
        <v>17</v>
      </c>
      <c r="AZ26" s="14" t="s">
        <v>51</v>
      </c>
      <c r="BA26" s="24"/>
      <c r="BB26" s="80"/>
      <c r="BC26" s="82"/>
      <c r="BD26" s="80"/>
      <c r="BE26" s="82"/>
      <c r="BF26" s="12"/>
      <c r="BG26" s="12"/>
      <c r="BH26" s="50">
        <f t="shared" si="10"/>
        <v>17</v>
      </c>
      <c r="BI26" s="14" t="s">
        <v>51</v>
      </c>
      <c r="BJ26" s="12" t="s">
        <v>106</v>
      </c>
      <c r="BK26" s="12" t="s">
        <v>107</v>
      </c>
      <c r="BL26" s="50">
        <f t="shared" si="11"/>
        <v>17</v>
      </c>
      <c r="BM26" s="14" t="s">
        <v>51</v>
      </c>
      <c r="BN26" s="47" t="s">
        <v>266</v>
      </c>
      <c r="BO26" s="12" t="s">
        <v>11</v>
      </c>
      <c r="BP26" s="50">
        <f t="shared" si="12"/>
        <v>17</v>
      </c>
      <c r="BQ26" s="39">
        <v>4</v>
      </c>
      <c r="BR26" s="132" t="s">
        <v>108</v>
      </c>
    </row>
    <row r="27" spans="2:70" ht="15.75" customHeight="1">
      <c r="B27" s="50">
        <f t="shared" si="1"/>
        <v>23</v>
      </c>
      <c r="C27" s="15"/>
      <c r="D27" s="39"/>
      <c r="E27" s="14" t="s">
        <v>45</v>
      </c>
      <c r="F27" s="12" t="s">
        <v>61</v>
      </c>
      <c r="G27" s="22" t="s">
        <v>79</v>
      </c>
      <c r="H27" s="50">
        <f t="shared" si="5"/>
        <v>18</v>
      </c>
      <c r="I27" s="14" t="s">
        <v>45</v>
      </c>
      <c r="J27" s="12" t="s">
        <v>61</v>
      </c>
      <c r="K27" s="12" t="s">
        <v>337</v>
      </c>
      <c r="L27" s="69">
        <v>1</v>
      </c>
      <c r="M27" s="70">
        <v>2</v>
      </c>
      <c r="N27" s="70">
        <v>4</v>
      </c>
      <c r="O27" s="70"/>
      <c r="P27" s="71"/>
      <c r="Q27" s="15">
        <f t="shared" si="2"/>
        <v>7</v>
      </c>
      <c r="R27" s="50">
        <f t="shared" si="6"/>
        <v>18</v>
      </c>
      <c r="S27" s="14" t="s">
        <v>45</v>
      </c>
      <c r="T27" s="64" t="s">
        <v>298</v>
      </c>
      <c r="U27" s="60" t="s">
        <v>299</v>
      </c>
      <c r="V27" s="60" t="s">
        <v>299</v>
      </c>
      <c r="W27" s="60"/>
      <c r="X27" s="15"/>
      <c r="Y27" s="15"/>
      <c r="Z27" s="50">
        <f t="shared" si="7"/>
        <v>18</v>
      </c>
      <c r="AA27" s="14" t="s">
        <v>45</v>
      </c>
      <c r="AB27" s="15">
        <v>5</v>
      </c>
      <c r="AC27" s="12" t="s">
        <v>61</v>
      </c>
      <c r="AD27" s="12" t="s">
        <v>445</v>
      </c>
      <c r="AE27" s="12" t="s">
        <v>446</v>
      </c>
      <c r="AF27" s="12" t="s">
        <v>447</v>
      </c>
      <c r="AG27" s="12" t="s">
        <v>448</v>
      </c>
      <c r="AH27" s="12"/>
      <c r="AI27" s="12"/>
      <c r="AJ27" s="12"/>
      <c r="AK27" s="12"/>
      <c r="AL27" s="12"/>
      <c r="AM27" s="50">
        <f t="shared" si="8"/>
        <v>18</v>
      </c>
      <c r="AN27" s="14" t="s">
        <v>45</v>
      </c>
      <c r="AO27" s="33">
        <f t="shared" si="3"/>
        <v>5</v>
      </c>
      <c r="AP27" s="18">
        <v>10000</v>
      </c>
      <c r="AQ27" s="18">
        <f t="shared" si="4"/>
        <v>25000</v>
      </c>
      <c r="AR27" s="18"/>
      <c r="AS27" s="18">
        <f t="shared" si="13"/>
        <v>17500</v>
      </c>
      <c r="AT27" s="18">
        <f t="shared" si="14"/>
        <v>52500</v>
      </c>
      <c r="AU27" s="26"/>
      <c r="AV27" s="26"/>
      <c r="AW27" s="26"/>
      <c r="AX27" s="87"/>
      <c r="AY27" s="50">
        <f t="shared" si="9"/>
        <v>18</v>
      </c>
      <c r="AZ27" s="14" t="s">
        <v>45</v>
      </c>
      <c r="BA27" s="24"/>
      <c r="BB27" s="80"/>
      <c r="BC27" s="82"/>
      <c r="BD27" s="80"/>
      <c r="BE27" s="82"/>
      <c r="BF27" s="12"/>
      <c r="BG27" s="12"/>
      <c r="BH27" s="50">
        <f t="shared" si="10"/>
        <v>18</v>
      </c>
      <c r="BI27" s="14" t="s">
        <v>45</v>
      </c>
      <c r="BJ27" s="12" t="s">
        <v>283</v>
      </c>
      <c r="BK27" s="12" t="s">
        <v>150</v>
      </c>
      <c r="BL27" s="50">
        <f t="shared" si="11"/>
        <v>18</v>
      </c>
      <c r="BM27" s="14" t="s">
        <v>45</v>
      </c>
      <c r="BN27" s="47" t="s">
        <v>273</v>
      </c>
      <c r="BO27" s="47" t="s">
        <v>274</v>
      </c>
      <c r="BP27" s="50">
        <f t="shared" si="12"/>
        <v>18</v>
      </c>
      <c r="BQ27" s="39">
        <v>5</v>
      </c>
      <c r="BR27" s="132" t="s">
        <v>151</v>
      </c>
    </row>
    <row r="28" spans="2:70" ht="15.75" customHeight="1">
      <c r="B28" s="50">
        <f t="shared" si="1"/>
        <v>24</v>
      </c>
      <c r="C28" s="15"/>
      <c r="D28" s="39"/>
      <c r="E28" s="14" t="s">
        <v>135</v>
      </c>
      <c r="F28" s="12" t="s">
        <v>136</v>
      </c>
      <c r="G28" s="22" t="s">
        <v>139</v>
      </c>
      <c r="H28" s="50">
        <f t="shared" si="5"/>
        <v>19</v>
      </c>
      <c r="I28" s="14" t="s">
        <v>135</v>
      </c>
      <c r="J28" s="12" t="s">
        <v>136</v>
      </c>
      <c r="K28" s="12" t="s">
        <v>338</v>
      </c>
      <c r="L28" s="69"/>
      <c r="M28" s="70">
        <v>2</v>
      </c>
      <c r="N28" s="70">
        <v>2</v>
      </c>
      <c r="O28" s="70">
        <v>1</v>
      </c>
      <c r="P28" s="71"/>
      <c r="Q28" s="15">
        <f t="shared" si="2"/>
        <v>5</v>
      </c>
      <c r="R28" s="50">
        <f t="shared" si="6"/>
        <v>19</v>
      </c>
      <c r="S28" s="14" t="s">
        <v>135</v>
      </c>
      <c r="T28" s="64">
        <v>10000</v>
      </c>
      <c r="U28" s="60" t="s">
        <v>299</v>
      </c>
      <c r="V28" s="16"/>
      <c r="W28" s="16"/>
      <c r="X28" s="15"/>
      <c r="Y28" s="15"/>
      <c r="Z28" s="50">
        <f t="shared" si="7"/>
        <v>19</v>
      </c>
      <c r="AA28" s="14" t="s">
        <v>135</v>
      </c>
      <c r="AB28" s="15">
        <v>5</v>
      </c>
      <c r="AC28" s="12" t="s">
        <v>136</v>
      </c>
      <c r="AD28" s="12" t="s">
        <v>431</v>
      </c>
      <c r="AE28" s="12" t="s">
        <v>432</v>
      </c>
      <c r="AF28" s="12" t="s">
        <v>433</v>
      </c>
      <c r="AG28" s="12" t="s">
        <v>434</v>
      </c>
      <c r="AH28" s="12"/>
      <c r="AI28" s="12"/>
      <c r="AJ28" s="12"/>
      <c r="AK28" s="12"/>
      <c r="AL28" s="12"/>
      <c r="AM28" s="50">
        <f t="shared" si="8"/>
        <v>19</v>
      </c>
      <c r="AN28" s="14" t="s">
        <v>135</v>
      </c>
      <c r="AO28" s="33">
        <f t="shared" si="3"/>
        <v>5</v>
      </c>
      <c r="AP28" s="18">
        <v>10000</v>
      </c>
      <c r="AQ28" s="18">
        <f t="shared" si="4"/>
        <v>25000</v>
      </c>
      <c r="AR28" s="18"/>
      <c r="AS28" s="18">
        <f t="shared" si="13"/>
        <v>12500</v>
      </c>
      <c r="AT28" s="18">
        <f t="shared" si="14"/>
        <v>47500</v>
      </c>
      <c r="AU28" s="26"/>
      <c r="AV28" s="26"/>
      <c r="AW28" s="26"/>
      <c r="AX28" s="87"/>
      <c r="AY28" s="50">
        <f t="shared" si="9"/>
        <v>19</v>
      </c>
      <c r="AZ28" s="14" t="s">
        <v>135</v>
      </c>
      <c r="BA28" s="24"/>
      <c r="BB28" s="80"/>
      <c r="BC28" s="82"/>
      <c r="BD28" s="80"/>
      <c r="BE28" s="82"/>
      <c r="BF28" s="12"/>
      <c r="BG28" s="12"/>
      <c r="BH28" s="50">
        <f t="shared" si="10"/>
        <v>19</v>
      </c>
      <c r="BI28" s="14" t="s">
        <v>135</v>
      </c>
      <c r="BJ28" s="12" t="s">
        <v>163</v>
      </c>
      <c r="BK28" s="12" t="s">
        <v>164</v>
      </c>
      <c r="BL28" s="50">
        <f t="shared" si="11"/>
        <v>19</v>
      </c>
      <c r="BM28" s="14" t="s">
        <v>135</v>
      </c>
      <c r="BN28" s="12" t="s">
        <v>233</v>
      </c>
      <c r="BO28" s="12"/>
      <c r="BP28" s="50">
        <f t="shared" si="12"/>
        <v>19</v>
      </c>
      <c r="BQ28" s="39">
        <v>5</v>
      </c>
      <c r="BR28" s="132" t="s">
        <v>165</v>
      </c>
    </row>
    <row r="29" spans="2:70" ht="15.75" customHeight="1">
      <c r="B29" s="50">
        <f t="shared" si="1"/>
        <v>25</v>
      </c>
      <c r="C29" s="15"/>
      <c r="D29" s="39"/>
      <c r="E29" s="14" t="s">
        <v>46</v>
      </c>
      <c r="F29" s="12" t="s">
        <v>126</v>
      </c>
      <c r="G29" s="22" t="s">
        <v>80</v>
      </c>
      <c r="H29" s="50">
        <f t="shared" si="5"/>
        <v>20</v>
      </c>
      <c r="I29" s="14" t="s">
        <v>46</v>
      </c>
      <c r="J29" s="12" t="s">
        <v>126</v>
      </c>
      <c r="K29" s="12" t="s">
        <v>46</v>
      </c>
      <c r="L29" s="69">
        <v>1</v>
      </c>
      <c r="M29" s="70">
        <v>5</v>
      </c>
      <c r="N29" s="70">
        <v>5</v>
      </c>
      <c r="O29" s="70">
        <v>1</v>
      </c>
      <c r="P29" s="71"/>
      <c r="Q29" s="15">
        <f t="shared" si="2"/>
        <v>12</v>
      </c>
      <c r="R29" s="50">
        <f t="shared" si="6"/>
        <v>20</v>
      </c>
      <c r="S29" s="14" t="s">
        <v>46</v>
      </c>
      <c r="T29" s="64" t="s">
        <v>289</v>
      </c>
      <c r="U29" s="60" t="s">
        <v>299</v>
      </c>
      <c r="V29" s="16" t="s">
        <v>387</v>
      </c>
      <c r="W29" s="16"/>
      <c r="X29" s="15"/>
      <c r="Y29" s="15"/>
      <c r="Z29" s="50">
        <f t="shared" si="7"/>
        <v>20</v>
      </c>
      <c r="AA29" s="14" t="s">
        <v>46</v>
      </c>
      <c r="AB29" s="15"/>
      <c r="AC29" s="12" t="s">
        <v>126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50">
        <f t="shared" si="8"/>
        <v>20</v>
      </c>
      <c r="AN29" s="14" t="s">
        <v>46</v>
      </c>
      <c r="AO29" s="33">
        <f t="shared" si="3"/>
        <v>0</v>
      </c>
      <c r="AP29" s="18">
        <v>10000</v>
      </c>
      <c r="AQ29" s="18">
        <f t="shared" si="4"/>
        <v>0</v>
      </c>
      <c r="AR29" s="18"/>
      <c r="AS29" s="18">
        <f t="shared" si="13"/>
        <v>30000</v>
      </c>
      <c r="AT29" s="18">
        <f t="shared" si="14"/>
        <v>40000</v>
      </c>
      <c r="AU29" s="26"/>
      <c r="AV29" s="26"/>
      <c r="AW29" s="26"/>
      <c r="AX29" s="87"/>
      <c r="AY29" s="50">
        <f t="shared" si="9"/>
        <v>20</v>
      </c>
      <c r="AZ29" s="14" t="s">
        <v>46</v>
      </c>
      <c r="BA29" s="37"/>
      <c r="BB29" s="80"/>
      <c r="BC29" s="82"/>
      <c r="BD29" s="80"/>
      <c r="BE29" s="82"/>
      <c r="BF29" s="12"/>
      <c r="BG29" s="12"/>
      <c r="BH29" s="50">
        <f t="shared" si="10"/>
        <v>20</v>
      </c>
      <c r="BI29" s="14" t="s">
        <v>46</v>
      </c>
      <c r="BJ29" s="12" t="s">
        <v>148</v>
      </c>
      <c r="BK29" s="12" t="s">
        <v>149</v>
      </c>
      <c r="BL29" s="50">
        <f t="shared" si="11"/>
        <v>20</v>
      </c>
      <c r="BM29" s="14" t="s">
        <v>46</v>
      </c>
      <c r="BN29" s="12" t="s">
        <v>234</v>
      </c>
      <c r="BO29" s="12" t="s">
        <v>11</v>
      </c>
      <c r="BP29" s="50">
        <f t="shared" si="12"/>
        <v>20</v>
      </c>
      <c r="BQ29" s="39">
        <v>4</v>
      </c>
      <c r="BR29" s="132" t="s">
        <v>138</v>
      </c>
    </row>
    <row r="30" spans="2:70" ht="15.75" customHeight="1">
      <c r="B30" s="50">
        <f t="shared" si="1"/>
        <v>26</v>
      </c>
      <c r="C30" s="15"/>
      <c r="D30" s="39"/>
      <c r="E30" s="14" t="s">
        <v>225</v>
      </c>
      <c r="F30" s="12" t="s">
        <v>226</v>
      </c>
      <c r="G30" s="22" t="s">
        <v>239</v>
      </c>
      <c r="H30" s="50">
        <f t="shared" si="5"/>
        <v>21</v>
      </c>
      <c r="I30" s="14" t="s">
        <v>225</v>
      </c>
      <c r="J30" s="12" t="s">
        <v>226</v>
      </c>
      <c r="K30" s="12" t="s">
        <v>351</v>
      </c>
      <c r="L30" s="69">
        <v>1</v>
      </c>
      <c r="M30" s="70">
        <v>2</v>
      </c>
      <c r="N30" s="70">
        <v>5</v>
      </c>
      <c r="O30" s="70">
        <v>3</v>
      </c>
      <c r="P30" s="71"/>
      <c r="Q30" s="15">
        <f t="shared" si="2"/>
        <v>11</v>
      </c>
      <c r="R30" s="50">
        <f t="shared" si="6"/>
        <v>21</v>
      </c>
      <c r="S30" s="14" t="s">
        <v>225</v>
      </c>
      <c r="T30" s="64" t="s">
        <v>287</v>
      </c>
      <c r="U30" s="60" t="s">
        <v>299</v>
      </c>
      <c r="V30" s="60" t="s">
        <v>299</v>
      </c>
      <c r="W30" s="60"/>
      <c r="X30" s="15"/>
      <c r="Y30" s="15"/>
      <c r="Z30" s="50">
        <f t="shared" si="7"/>
        <v>21</v>
      </c>
      <c r="AA30" s="14" t="s">
        <v>225</v>
      </c>
      <c r="AB30" s="15"/>
      <c r="AC30" s="12" t="s">
        <v>226</v>
      </c>
      <c r="AD30" s="12"/>
      <c r="AE30" s="12"/>
      <c r="AF30" s="12"/>
      <c r="AG30" s="12"/>
      <c r="AH30" s="12"/>
      <c r="AI30" s="12"/>
      <c r="AJ30" s="12"/>
      <c r="AK30" s="12"/>
      <c r="AL30" s="12"/>
      <c r="AM30" s="50">
        <f t="shared" si="8"/>
        <v>21</v>
      </c>
      <c r="AN30" s="14" t="s">
        <v>225</v>
      </c>
      <c r="AO30" s="33">
        <f t="shared" si="3"/>
        <v>0</v>
      </c>
      <c r="AP30" s="18">
        <v>10000</v>
      </c>
      <c r="AQ30" s="18">
        <f t="shared" si="4"/>
        <v>0</v>
      </c>
      <c r="AR30" s="18"/>
      <c r="AS30" s="18">
        <f t="shared" si="13"/>
        <v>27500</v>
      </c>
      <c r="AT30" s="18">
        <f t="shared" si="14"/>
        <v>37500</v>
      </c>
      <c r="AU30" s="26"/>
      <c r="AV30" s="26"/>
      <c r="AW30" s="26"/>
      <c r="AX30" s="87"/>
      <c r="AY30" s="50">
        <f t="shared" si="9"/>
        <v>21</v>
      </c>
      <c r="AZ30" s="14" t="s">
        <v>225</v>
      </c>
      <c r="BA30" s="24"/>
      <c r="BB30" s="80"/>
      <c r="BC30" s="82"/>
      <c r="BD30" s="80"/>
      <c r="BE30" s="82"/>
      <c r="BF30" s="12"/>
      <c r="BG30" s="12"/>
      <c r="BH30" s="50">
        <f t="shared" si="10"/>
        <v>21</v>
      </c>
      <c r="BI30" s="14" t="s">
        <v>225</v>
      </c>
      <c r="BJ30" s="12" t="s">
        <v>278</v>
      </c>
      <c r="BK30" s="12" t="s">
        <v>279</v>
      </c>
      <c r="BL30" s="50">
        <f t="shared" si="11"/>
        <v>21</v>
      </c>
      <c r="BM30" s="14" t="s">
        <v>225</v>
      </c>
      <c r="BN30" s="47" t="s">
        <v>232</v>
      </c>
      <c r="BO30" s="47"/>
      <c r="BP30" s="50">
        <f t="shared" si="12"/>
        <v>21</v>
      </c>
      <c r="BQ30" s="39">
        <v>6</v>
      </c>
      <c r="BR30" s="132" t="s">
        <v>363</v>
      </c>
    </row>
    <row r="31" spans="2:70" ht="15.75" customHeight="1">
      <c r="B31" s="50">
        <f t="shared" si="1"/>
        <v>27</v>
      </c>
      <c r="C31" s="15"/>
      <c r="D31" s="39"/>
      <c r="E31" s="14" t="s">
        <v>47</v>
      </c>
      <c r="F31" s="12" t="s">
        <v>63</v>
      </c>
      <c r="G31" s="22" t="s">
        <v>81</v>
      </c>
      <c r="H31" s="50">
        <f t="shared" si="5"/>
        <v>22</v>
      </c>
      <c r="I31" s="14" t="s">
        <v>47</v>
      </c>
      <c r="J31" s="12" t="s">
        <v>63</v>
      </c>
      <c r="K31" s="12" t="s">
        <v>383</v>
      </c>
      <c r="L31" s="69"/>
      <c r="M31" s="70">
        <v>1</v>
      </c>
      <c r="N31" s="70">
        <v>3</v>
      </c>
      <c r="O31" s="70">
        <v>4</v>
      </c>
      <c r="P31" s="71">
        <v>2</v>
      </c>
      <c r="Q31" s="15">
        <f t="shared" si="2"/>
        <v>10</v>
      </c>
      <c r="R31" s="50">
        <f t="shared" si="6"/>
        <v>22</v>
      </c>
      <c r="S31" s="14" t="s">
        <v>47</v>
      </c>
      <c r="T31" s="64">
        <v>10000</v>
      </c>
      <c r="U31" s="60" t="s">
        <v>299</v>
      </c>
      <c r="V31" s="60" t="s">
        <v>299</v>
      </c>
      <c r="W31" s="60"/>
      <c r="X31" s="15">
        <v>1</v>
      </c>
      <c r="Y31" s="15"/>
      <c r="Z31" s="50">
        <f t="shared" si="7"/>
        <v>22</v>
      </c>
      <c r="AA31" s="14" t="s">
        <v>47</v>
      </c>
      <c r="AB31" s="15">
        <v>10</v>
      </c>
      <c r="AC31" s="12" t="s">
        <v>63</v>
      </c>
      <c r="AD31" s="12"/>
      <c r="AE31" s="12"/>
      <c r="AF31" s="12"/>
      <c r="AG31" s="12"/>
      <c r="AH31" s="12"/>
      <c r="AI31" s="12"/>
      <c r="AJ31" s="12"/>
      <c r="AK31" s="12"/>
      <c r="AL31" s="12"/>
      <c r="AM31" s="50">
        <f t="shared" si="8"/>
        <v>22</v>
      </c>
      <c r="AN31" s="14" t="s">
        <v>47</v>
      </c>
      <c r="AO31" s="33">
        <f t="shared" si="3"/>
        <v>10</v>
      </c>
      <c r="AP31" s="18">
        <v>10000</v>
      </c>
      <c r="AQ31" s="18">
        <f t="shared" si="4"/>
        <v>50000</v>
      </c>
      <c r="AR31" s="18"/>
      <c r="AS31" s="18">
        <f t="shared" si="13"/>
        <v>25000</v>
      </c>
      <c r="AT31" s="18">
        <f t="shared" si="14"/>
        <v>85000</v>
      </c>
      <c r="AU31" s="26"/>
      <c r="AV31" s="26"/>
      <c r="AW31" s="26"/>
      <c r="AX31" s="87"/>
      <c r="AY31" s="50">
        <f t="shared" si="9"/>
        <v>22</v>
      </c>
      <c r="AZ31" s="14" t="s">
        <v>47</v>
      </c>
      <c r="BA31" s="24"/>
      <c r="BB31" s="80"/>
      <c r="BC31" s="82"/>
      <c r="BD31" s="80"/>
      <c r="BE31" s="82"/>
      <c r="BF31" s="12"/>
      <c r="BG31" s="12"/>
      <c r="BH31" s="50">
        <f t="shared" si="10"/>
        <v>22</v>
      </c>
      <c r="BI31" s="14" t="s">
        <v>47</v>
      </c>
      <c r="BJ31" s="12" t="s">
        <v>116</v>
      </c>
      <c r="BK31" s="12" t="s">
        <v>117</v>
      </c>
      <c r="BL31" s="50">
        <f t="shared" si="11"/>
        <v>22</v>
      </c>
      <c r="BM31" s="14" t="s">
        <v>47</v>
      </c>
      <c r="BN31" s="12" t="s">
        <v>11</v>
      </c>
      <c r="BO31" s="12" t="s">
        <v>11</v>
      </c>
      <c r="BP31" s="50">
        <f t="shared" si="12"/>
        <v>22</v>
      </c>
      <c r="BQ31" s="39">
        <v>10</v>
      </c>
      <c r="BR31" s="132" t="s">
        <v>118</v>
      </c>
    </row>
    <row r="32" spans="2:70" ht="15.75" customHeight="1">
      <c r="B32" s="50">
        <f t="shared" si="1"/>
        <v>28</v>
      </c>
      <c r="C32" s="15"/>
      <c r="D32" s="39"/>
      <c r="E32" s="14" t="s">
        <v>48</v>
      </c>
      <c r="F32" s="12" t="s">
        <v>64</v>
      </c>
      <c r="G32" s="22" t="s">
        <v>201</v>
      </c>
      <c r="H32" s="50">
        <f t="shared" si="5"/>
        <v>23</v>
      </c>
      <c r="I32" s="14" t="s">
        <v>48</v>
      </c>
      <c r="J32" s="12" t="s">
        <v>64</v>
      </c>
      <c r="K32" s="12" t="s">
        <v>352</v>
      </c>
      <c r="L32" s="69"/>
      <c r="M32" s="70">
        <v>1</v>
      </c>
      <c r="N32" s="70">
        <v>1</v>
      </c>
      <c r="O32" s="70"/>
      <c r="P32" s="71"/>
      <c r="Q32" s="15">
        <f t="shared" si="2"/>
        <v>2</v>
      </c>
      <c r="R32" s="50">
        <f t="shared" si="6"/>
        <v>23</v>
      </c>
      <c r="S32" s="14" t="s">
        <v>48</v>
      </c>
      <c r="T32" s="75"/>
      <c r="U32" s="60" t="s">
        <v>299</v>
      </c>
      <c r="V32" s="15" t="s">
        <v>313</v>
      </c>
      <c r="W32" s="15"/>
      <c r="X32" s="15"/>
      <c r="Y32" s="15"/>
      <c r="Z32" s="50">
        <f t="shared" si="7"/>
        <v>23</v>
      </c>
      <c r="AA32" s="14" t="s">
        <v>48</v>
      </c>
      <c r="AB32" s="15">
        <v>3</v>
      </c>
      <c r="AC32" s="12" t="s">
        <v>64</v>
      </c>
      <c r="AD32" s="12" t="s">
        <v>312</v>
      </c>
      <c r="AE32" s="12" t="s">
        <v>415</v>
      </c>
      <c r="AF32" s="12"/>
      <c r="AG32" s="12"/>
      <c r="AH32" s="12"/>
      <c r="AI32" s="12"/>
      <c r="AJ32" s="12"/>
      <c r="AK32" s="12"/>
      <c r="AL32" s="12"/>
      <c r="AM32" s="50">
        <f t="shared" si="8"/>
        <v>23</v>
      </c>
      <c r="AN32" s="14" t="s">
        <v>48</v>
      </c>
      <c r="AO32" s="33">
        <f t="shared" si="3"/>
        <v>3</v>
      </c>
      <c r="AP32" s="18">
        <v>10000</v>
      </c>
      <c r="AQ32" s="18">
        <f t="shared" si="4"/>
        <v>15000</v>
      </c>
      <c r="AR32" s="18"/>
      <c r="AS32" s="18">
        <f t="shared" si="13"/>
        <v>5000</v>
      </c>
      <c r="AT32" s="18">
        <f t="shared" si="14"/>
        <v>30000</v>
      </c>
      <c r="AU32" s="26"/>
      <c r="AV32" s="26"/>
      <c r="AW32" s="26"/>
      <c r="AX32" s="87"/>
      <c r="AY32" s="50">
        <f t="shared" si="9"/>
        <v>23</v>
      </c>
      <c r="AZ32" s="14" t="s">
        <v>48</v>
      </c>
      <c r="BA32" s="24"/>
      <c r="BB32" s="80"/>
      <c r="BC32" s="82"/>
      <c r="BD32" s="80"/>
      <c r="BE32" s="82"/>
      <c r="BF32" s="12"/>
      <c r="BG32" s="12"/>
      <c r="BH32" s="50">
        <f t="shared" si="10"/>
        <v>23</v>
      </c>
      <c r="BI32" s="14" t="s">
        <v>48</v>
      </c>
      <c r="BJ32" s="12" t="s">
        <v>146</v>
      </c>
      <c r="BK32" s="12" t="s">
        <v>92</v>
      </c>
      <c r="BL32" s="50">
        <f t="shared" si="11"/>
        <v>23</v>
      </c>
      <c r="BM32" s="14" t="s">
        <v>48</v>
      </c>
      <c r="BN32" s="12" t="s">
        <v>235</v>
      </c>
      <c r="BO32" s="12" t="s">
        <v>11</v>
      </c>
      <c r="BP32" s="50">
        <f t="shared" si="12"/>
        <v>23</v>
      </c>
      <c r="BQ32" s="39">
        <v>6</v>
      </c>
      <c r="BR32" s="132" t="s">
        <v>147</v>
      </c>
    </row>
    <row r="33" spans="2:70" ht="15.75" customHeight="1">
      <c r="B33" s="50">
        <f t="shared" si="1"/>
        <v>29</v>
      </c>
      <c r="C33" s="15"/>
      <c r="D33" s="39"/>
      <c r="E33" s="14" t="s">
        <v>49</v>
      </c>
      <c r="F33" s="12" t="s">
        <v>65</v>
      </c>
      <c r="G33" s="22" t="s">
        <v>82</v>
      </c>
      <c r="H33" s="50">
        <f t="shared" si="5"/>
        <v>24</v>
      </c>
      <c r="I33" s="14" t="s">
        <v>49</v>
      </c>
      <c r="J33" s="12" t="s">
        <v>65</v>
      </c>
      <c r="K33" s="12" t="s">
        <v>339</v>
      </c>
      <c r="L33" s="69">
        <v>1</v>
      </c>
      <c r="M33" s="70">
        <v>4</v>
      </c>
      <c r="N33" s="70">
        <v>4</v>
      </c>
      <c r="O33" s="70">
        <v>3</v>
      </c>
      <c r="P33" s="71"/>
      <c r="Q33" s="15">
        <f t="shared" si="2"/>
        <v>12</v>
      </c>
      <c r="R33" s="50">
        <f t="shared" si="6"/>
        <v>24</v>
      </c>
      <c r="S33" s="14" t="s">
        <v>49</v>
      </c>
      <c r="T33" s="64" t="s">
        <v>287</v>
      </c>
      <c r="U33" s="60" t="s">
        <v>299</v>
      </c>
      <c r="V33" s="15" t="s">
        <v>313</v>
      </c>
      <c r="W33" s="15"/>
      <c r="X33" s="15"/>
      <c r="Y33" s="15"/>
      <c r="Z33" s="50">
        <f t="shared" si="7"/>
        <v>24</v>
      </c>
      <c r="AA33" s="14" t="s">
        <v>49</v>
      </c>
      <c r="AB33" s="15">
        <v>7</v>
      </c>
      <c r="AC33" s="12" t="s">
        <v>173</v>
      </c>
      <c r="AD33" s="12" t="s">
        <v>370</v>
      </c>
      <c r="AE33" s="12" t="s">
        <v>371</v>
      </c>
      <c r="AF33" s="12" t="s">
        <v>372</v>
      </c>
      <c r="AG33" s="12" t="s">
        <v>373</v>
      </c>
      <c r="AH33" s="12" t="s">
        <v>374</v>
      </c>
      <c r="AI33" s="12" t="s">
        <v>375</v>
      </c>
      <c r="AJ33" s="12"/>
      <c r="AK33" s="12"/>
      <c r="AL33" s="12"/>
      <c r="AM33" s="50">
        <f t="shared" si="8"/>
        <v>24</v>
      </c>
      <c r="AN33" s="14" t="s">
        <v>49</v>
      </c>
      <c r="AO33" s="33">
        <f t="shared" si="3"/>
        <v>7</v>
      </c>
      <c r="AP33" s="18">
        <v>10000</v>
      </c>
      <c r="AQ33" s="18">
        <f t="shared" si="4"/>
        <v>35000</v>
      </c>
      <c r="AR33" s="18"/>
      <c r="AS33" s="18">
        <f t="shared" si="13"/>
        <v>30000</v>
      </c>
      <c r="AT33" s="18">
        <f t="shared" si="14"/>
        <v>75000</v>
      </c>
      <c r="AU33" s="26"/>
      <c r="AV33" s="26"/>
      <c r="AW33" s="26"/>
      <c r="AX33" s="87"/>
      <c r="AY33" s="50">
        <f t="shared" si="9"/>
        <v>24</v>
      </c>
      <c r="AZ33" s="14" t="s">
        <v>49</v>
      </c>
      <c r="BA33" s="24"/>
      <c r="BB33" s="80" t="s">
        <v>290</v>
      </c>
      <c r="BC33" s="82"/>
      <c r="BD33" s="80" t="s">
        <v>290</v>
      </c>
      <c r="BE33" s="82"/>
      <c r="BF33" s="12" t="s">
        <v>249</v>
      </c>
      <c r="BG33" s="12" t="s">
        <v>250</v>
      </c>
      <c r="BH33" s="50">
        <f t="shared" si="10"/>
        <v>24</v>
      </c>
      <c r="BI33" s="14" t="s">
        <v>49</v>
      </c>
      <c r="BJ33" s="12" t="s">
        <v>119</v>
      </c>
      <c r="BK33" s="12" t="s">
        <v>120</v>
      </c>
      <c r="BL33" s="50">
        <f t="shared" si="11"/>
        <v>24</v>
      </c>
      <c r="BM33" s="14" t="s">
        <v>49</v>
      </c>
      <c r="BN33" s="47" t="s">
        <v>275</v>
      </c>
      <c r="BO33" s="47" t="s">
        <v>276</v>
      </c>
      <c r="BP33" s="50">
        <f t="shared" si="12"/>
        <v>24</v>
      </c>
      <c r="BQ33" s="39">
        <v>8</v>
      </c>
      <c r="BR33" s="132" t="s">
        <v>121</v>
      </c>
    </row>
    <row r="34" spans="2:70" ht="15.75" customHeight="1">
      <c r="B34" s="50">
        <f t="shared" si="1"/>
        <v>30</v>
      </c>
      <c r="C34" s="15"/>
      <c r="D34" s="39"/>
      <c r="E34" s="14" t="s">
        <v>50</v>
      </c>
      <c r="F34" s="12" t="s">
        <v>62</v>
      </c>
      <c r="G34" s="22" t="s">
        <v>83</v>
      </c>
      <c r="H34" s="50">
        <f t="shared" si="5"/>
        <v>25</v>
      </c>
      <c r="I34" s="14" t="s">
        <v>50</v>
      </c>
      <c r="J34" s="12" t="s">
        <v>62</v>
      </c>
      <c r="K34" s="12" t="s">
        <v>340</v>
      </c>
      <c r="L34" s="69">
        <v>2</v>
      </c>
      <c r="M34" s="70">
        <v>2</v>
      </c>
      <c r="N34" s="70">
        <v>2</v>
      </c>
      <c r="O34" s="70">
        <v>1</v>
      </c>
      <c r="P34" s="71"/>
      <c r="Q34" s="15">
        <f t="shared" si="2"/>
        <v>7</v>
      </c>
      <c r="R34" s="50">
        <f t="shared" si="6"/>
        <v>25</v>
      </c>
      <c r="S34" s="14" t="s">
        <v>50</v>
      </c>
      <c r="T34" s="64" t="s">
        <v>288</v>
      </c>
      <c r="U34" s="16" t="s">
        <v>386</v>
      </c>
      <c r="V34" s="15" t="s">
        <v>387</v>
      </c>
      <c r="W34" s="15"/>
      <c r="X34" s="15"/>
      <c r="Y34" s="15"/>
      <c r="Z34" s="50">
        <f t="shared" si="7"/>
        <v>25</v>
      </c>
      <c r="AA34" s="14" t="s">
        <v>50</v>
      </c>
      <c r="AB34" s="15">
        <v>6</v>
      </c>
      <c r="AC34" s="12" t="s">
        <v>62</v>
      </c>
      <c r="AD34" s="12"/>
      <c r="AE34" s="12"/>
      <c r="AF34" s="12" t="s">
        <v>11</v>
      </c>
      <c r="AG34" s="12" t="s">
        <v>11</v>
      </c>
      <c r="AH34" s="12" t="s">
        <v>11</v>
      </c>
      <c r="AI34" s="12"/>
      <c r="AJ34" s="12" t="s">
        <v>11</v>
      </c>
      <c r="AK34" s="12" t="s">
        <v>11</v>
      </c>
      <c r="AL34" s="12" t="s">
        <v>11</v>
      </c>
      <c r="AM34" s="50">
        <f t="shared" si="8"/>
        <v>25</v>
      </c>
      <c r="AN34" s="14" t="s">
        <v>50</v>
      </c>
      <c r="AO34" s="33">
        <f t="shared" si="3"/>
        <v>6</v>
      </c>
      <c r="AP34" s="18">
        <v>10000</v>
      </c>
      <c r="AQ34" s="18">
        <f t="shared" si="4"/>
        <v>30000</v>
      </c>
      <c r="AR34" s="18"/>
      <c r="AS34" s="18">
        <f t="shared" si="13"/>
        <v>17500</v>
      </c>
      <c r="AT34" s="18">
        <f t="shared" si="14"/>
        <v>57500</v>
      </c>
      <c r="AU34" s="26"/>
      <c r="AV34" s="26"/>
      <c r="AW34" s="26"/>
      <c r="AX34" s="87"/>
      <c r="AY34" s="50">
        <f t="shared" si="9"/>
        <v>25</v>
      </c>
      <c r="AZ34" s="14" t="s">
        <v>50</v>
      </c>
      <c r="BA34" s="24"/>
      <c r="BB34" s="80"/>
      <c r="BC34" s="82"/>
      <c r="BD34" s="80"/>
      <c r="BE34" s="82"/>
      <c r="BF34" s="12"/>
      <c r="BG34" s="12"/>
      <c r="BH34" s="50">
        <f t="shared" si="10"/>
        <v>25</v>
      </c>
      <c r="BI34" s="14" t="s">
        <v>50</v>
      </c>
      <c r="BJ34" s="12" t="s">
        <v>97</v>
      </c>
      <c r="BK34" s="12" t="s">
        <v>98</v>
      </c>
      <c r="BL34" s="50">
        <f t="shared" si="11"/>
        <v>25</v>
      </c>
      <c r="BM34" s="14" t="s">
        <v>50</v>
      </c>
      <c r="BN34" s="47" t="s">
        <v>269</v>
      </c>
      <c r="BO34" s="47" t="s">
        <v>270</v>
      </c>
      <c r="BP34" s="50">
        <f t="shared" si="12"/>
        <v>25</v>
      </c>
      <c r="BQ34" s="39">
        <v>3</v>
      </c>
      <c r="BR34" s="132" t="s">
        <v>99</v>
      </c>
    </row>
    <row r="35" spans="2:70" ht="15.75" customHeight="1">
      <c r="B35" s="50">
        <f t="shared" si="1"/>
        <v>31</v>
      </c>
      <c r="C35" s="15"/>
      <c r="D35" s="39"/>
      <c r="E35" s="14" t="s">
        <v>222</v>
      </c>
      <c r="F35" s="12" t="s">
        <v>223</v>
      </c>
      <c r="G35" s="22" t="s">
        <v>240</v>
      </c>
      <c r="H35" s="50">
        <f t="shared" si="5"/>
        <v>26</v>
      </c>
      <c r="I35" s="14" t="s">
        <v>222</v>
      </c>
      <c r="J35" s="12" t="s">
        <v>223</v>
      </c>
      <c r="K35" s="12" t="s">
        <v>341</v>
      </c>
      <c r="L35" s="69"/>
      <c r="M35" s="70">
        <v>2</v>
      </c>
      <c r="N35" s="70">
        <v>2</v>
      </c>
      <c r="O35" s="70">
        <v>1</v>
      </c>
      <c r="P35" s="71"/>
      <c r="Q35" s="15">
        <f t="shared" si="2"/>
        <v>5</v>
      </c>
      <c r="R35" s="50">
        <f t="shared" si="6"/>
        <v>26</v>
      </c>
      <c r="S35" s="14" t="s">
        <v>222</v>
      </c>
      <c r="T35" s="64" t="s">
        <v>308</v>
      </c>
      <c r="U35" s="16" t="s">
        <v>89</v>
      </c>
      <c r="V35" s="15" t="s">
        <v>387</v>
      </c>
      <c r="W35" s="15"/>
      <c r="X35" s="15"/>
      <c r="Y35" s="15"/>
      <c r="Z35" s="50">
        <f t="shared" si="7"/>
        <v>26</v>
      </c>
      <c r="AA35" s="14" t="s">
        <v>222</v>
      </c>
      <c r="AB35" s="15">
        <v>3</v>
      </c>
      <c r="AC35" s="12" t="s">
        <v>223</v>
      </c>
      <c r="AD35" s="12" t="s">
        <v>376</v>
      </c>
      <c r="AE35" s="12" t="s">
        <v>377</v>
      </c>
      <c r="AF35" s="12"/>
      <c r="AG35" s="12"/>
      <c r="AH35" s="12"/>
      <c r="AI35" s="12"/>
      <c r="AJ35" s="12"/>
      <c r="AK35" s="12"/>
      <c r="AL35" s="12"/>
      <c r="AM35" s="50">
        <f t="shared" si="8"/>
        <v>26</v>
      </c>
      <c r="AN35" s="14" t="s">
        <v>222</v>
      </c>
      <c r="AO35" s="33">
        <f t="shared" si="3"/>
        <v>3</v>
      </c>
      <c r="AP35" s="18">
        <v>10000</v>
      </c>
      <c r="AQ35" s="18">
        <f t="shared" si="4"/>
        <v>15000</v>
      </c>
      <c r="AR35" s="18"/>
      <c r="AS35" s="18">
        <f t="shared" si="13"/>
        <v>12500</v>
      </c>
      <c r="AT35" s="18">
        <f t="shared" si="14"/>
        <v>37500</v>
      </c>
      <c r="AU35" s="26"/>
      <c r="AV35" s="26"/>
      <c r="AW35" s="26"/>
      <c r="AX35" s="87"/>
      <c r="AY35" s="50">
        <f t="shared" si="9"/>
        <v>26</v>
      </c>
      <c r="AZ35" s="14" t="s">
        <v>222</v>
      </c>
      <c r="BA35" s="24"/>
      <c r="BB35" s="80"/>
      <c r="BC35" s="82"/>
      <c r="BD35" s="80"/>
      <c r="BE35" s="82"/>
      <c r="BF35" s="12"/>
      <c r="BG35" s="12"/>
      <c r="BH35" s="50">
        <f t="shared" si="10"/>
        <v>26</v>
      </c>
      <c r="BI35" s="14" t="s">
        <v>222</v>
      </c>
      <c r="BJ35" s="12" t="s">
        <v>280</v>
      </c>
      <c r="BK35" s="12" t="s">
        <v>281</v>
      </c>
      <c r="BL35" s="50">
        <f t="shared" si="11"/>
        <v>26</v>
      </c>
      <c r="BM35" s="14" t="s">
        <v>222</v>
      </c>
      <c r="BN35" s="47" t="s">
        <v>236</v>
      </c>
      <c r="BO35" s="47"/>
      <c r="BP35" s="50">
        <f t="shared" si="12"/>
        <v>26</v>
      </c>
      <c r="BQ35" s="39">
        <v>3</v>
      </c>
      <c r="BR35" s="132" t="s">
        <v>363</v>
      </c>
    </row>
    <row r="36" spans="2:70" ht="15.75" customHeight="1">
      <c r="B36" s="50">
        <f t="shared" si="1"/>
        <v>32</v>
      </c>
      <c r="C36" s="15"/>
      <c r="D36" s="39"/>
      <c r="E36" s="14" t="s">
        <v>349</v>
      </c>
      <c r="F36" s="12" t="s">
        <v>211</v>
      </c>
      <c r="G36" s="22" t="s">
        <v>213</v>
      </c>
      <c r="H36" s="50">
        <f t="shared" si="5"/>
        <v>27</v>
      </c>
      <c r="I36" s="14" t="s">
        <v>349</v>
      </c>
      <c r="J36" s="12" t="s">
        <v>211</v>
      </c>
      <c r="K36" s="12" t="s">
        <v>332</v>
      </c>
      <c r="L36" s="69"/>
      <c r="M36" s="70">
        <v>2</v>
      </c>
      <c r="N36" s="70">
        <v>5</v>
      </c>
      <c r="O36" s="70">
        <v>1</v>
      </c>
      <c r="P36" s="71"/>
      <c r="Q36" s="15">
        <f t="shared" si="2"/>
        <v>8</v>
      </c>
      <c r="R36" s="50">
        <f t="shared" si="6"/>
        <v>27</v>
      </c>
      <c r="S36" s="14" t="s">
        <v>349</v>
      </c>
      <c r="T36" s="64">
        <v>15000</v>
      </c>
      <c r="U36" s="16" t="s">
        <v>386</v>
      </c>
      <c r="V36" s="15" t="s">
        <v>313</v>
      </c>
      <c r="W36" s="15"/>
      <c r="X36" s="15">
        <v>1</v>
      </c>
      <c r="Y36" s="15">
        <v>1</v>
      </c>
      <c r="Z36" s="50">
        <f t="shared" si="7"/>
        <v>27</v>
      </c>
      <c r="AA36" s="14" t="s">
        <v>349</v>
      </c>
      <c r="AB36" s="15">
        <v>6</v>
      </c>
      <c r="AC36" s="12" t="s">
        <v>215</v>
      </c>
      <c r="AD36" s="12" t="s">
        <v>314</v>
      </c>
      <c r="AE36" s="12" t="s">
        <v>315</v>
      </c>
      <c r="AF36" s="12" t="s">
        <v>316</v>
      </c>
      <c r="AG36" s="12" t="s">
        <v>317</v>
      </c>
      <c r="AH36" s="12" t="s">
        <v>318</v>
      </c>
      <c r="AI36" s="12"/>
      <c r="AJ36" s="12"/>
      <c r="AK36" s="12"/>
      <c r="AL36" s="12"/>
      <c r="AM36" s="50">
        <f t="shared" si="8"/>
        <v>27</v>
      </c>
      <c r="AN36" s="14" t="s">
        <v>349</v>
      </c>
      <c r="AO36" s="33">
        <f t="shared" si="3"/>
        <v>6</v>
      </c>
      <c r="AP36" s="18">
        <v>10000</v>
      </c>
      <c r="AQ36" s="18">
        <f t="shared" si="4"/>
        <v>30000</v>
      </c>
      <c r="AR36" s="18"/>
      <c r="AS36" s="18">
        <f t="shared" si="13"/>
        <v>20000</v>
      </c>
      <c r="AT36" s="18">
        <f t="shared" si="14"/>
        <v>60000</v>
      </c>
      <c r="AU36" s="26"/>
      <c r="AV36" s="26"/>
      <c r="AW36" s="26"/>
      <c r="AX36" s="87"/>
      <c r="AY36" s="50">
        <f t="shared" si="9"/>
        <v>27</v>
      </c>
      <c r="AZ36" s="14" t="s">
        <v>349</v>
      </c>
      <c r="BA36" s="24"/>
      <c r="BB36" s="80"/>
      <c r="BC36" s="82"/>
      <c r="BD36" s="80"/>
      <c r="BE36" s="82"/>
      <c r="BF36" s="12"/>
      <c r="BG36" s="12"/>
      <c r="BH36" s="50">
        <f t="shared" si="10"/>
        <v>27</v>
      </c>
      <c r="BI36" s="14" t="s">
        <v>349</v>
      </c>
      <c r="BJ36" s="12" t="s">
        <v>212</v>
      </c>
      <c r="BK36" s="12" t="s">
        <v>394</v>
      </c>
      <c r="BL36" s="50">
        <f t="shared" si="11"/>
        <v>27</v>
      </c>
      <c r="BM36" s="14" t="s">
        <v>349</v>
      </c>
      <c r="BN36" s="47" t="s">
        <v>214</v>
      </c>
      <c r="BO36" s="12"/>
      <c r="BP36" s="50">
        <f t="shared" si="12"/>
        <v>27</v>
      </c>
      <c r="BQ36" s="39">
        <v>5</v>
      </c>
      <c r="BR36" s="132" t="s">
        <v>216</v>
      </c>
    </row>
    <row r="37" spans="2:70" ht="15.75" customHeight="1">
      <c r="B37" s="50">
        <f t="shared" si="1"/>
        <v>33</v>
      </c>
      <c r="C37" s="15" t="s">
        <v>193</v>
      </c>
      <c r="D37" s="39" t="s">
        <v>221</v>
      </c>
      <c r="E37" s="14" t="s">
        <v>103</v>
      </c>
      <c r="F37" s="12" t="s">
        <v>109</v>
      </c>
      <c r="G37" s="22" t="s">
        <v>93</v>
      </c>
      <c r="H37" s="50">
        <f>SUM(H6+1)</f>
        <v>32</v>
      </c>
      <c r="I37" s="14" t="s">
        <v>103</v>
      </c>
      <c r="J37" s="12" t="s">
        <v>109</v>
      </c>
      <c r="K37" s="12" t="s">
        <v>103</v>
      </c>
      <c r="L37" s="69"/>
      <c r="M37" s="70">
        <v>2</v>
      </c>
      <c r="N37" s="70">
        <v>1</v>
      </c>
      <c r="O37" s="70"/>
      <c r="P37" s="71"/>
      <c r="Q37" s="15">
        <f t="shared" si="2"/>
        <v>3</v>
      </c>
      <c r="R37" s="50">
        <f>SUM(R6+1)</f>
        <v>32</v>
      </c>
      <c r="S37" s="14" t="s">
        <v>103</v>
      </c>
      <c r="T37" s="64">
        <v>10000</v>
      </c>
      <c r="U37" s="60" t="s">
        <v>299</v>
      </c>
      <c r="V37" s="60" t="s">
        <v>299</v>
      </c>
      <c r="W37" s="60"/>
      <c r="X37" s="15"/>
      <c r="Y37" s="15"/>
      <c r="Z37" s="50">
        <f>SUM(Z6+1)</f>
        <v>32</v>
      </c>
      <c r="AA37" s="14" t="s">
        <v>103</v>
      </c>
      <c r="AB37" s="15">
        <v>2</v>
      </c>
      <c r="AC37" s="12" t="s">
        <v>175</v>
      </c>
      <c r="AD37" s="12" t="s">
        <v>176</v>
      </c>
      <c r="AE37" s="12" t="s">
        <v>11</v>
      </c>
      <c r="AF37" s="12" t="s">
        <v>11</v>
      </c>
      <c r="AG37" s="12" t="s">
        <v>11</v>
      </c>
      <c r="AH37" s="12" t="s">
        <v>11</v>
      </c>
      <c r="AI37" s="12" t="s">
        <v>11</v>
      </c>
      <c r="AJ37" s="12" t="s">
        <v>11</v>
      </c>
      <c r="AK37" s="12" t="s">
        <v>11</v>
      </c>
      <c r="AL37" s="12" t="s">
        <v>11</v>
      </c>
      <c r="AM37" s="50">
        <f>SUM(AM6+1)</f>
        <v>32</v>
      </c>
      <c r="AN37" s="14" t="s">
        <v>103</v>
      </c>
      <c r="AO37" s="33">
        <f t="shared" si="3"/>
        <v>2</v>
      </c>
      <c r="AP37" s="18">
        <v>10000</v>
      </c>
      <c r="AQ37" s="18">
        <f t="shared" si="4"/>
        <v>10000</v>
      </c>
      <c r="AR37" s="18"/>
      <c r="AS37" s="18">
        <f t="shared" si="13"/>
        <v>7500</v>
      </c>
      <c r="AT37" s="18">
        <f t="shared" si="14"/>
        <v>27500</v>
      </c>
      <c r="AU37" s="26"/>
      <c r="AV37" s="26"/>
      <c r="AW37" s="26"/>
      <c r="AX37" s="87">
        <v>38167</v>
      </c>
      <c r="AY37" s="50">
        <f>SUM(AY6+1)</f>
        <v>32</v>
      </c>
      <c r="AZ37" s="14" t="s">
        <v>103</v>
      </c>
      <c r="BA37" s="24"/>
      <c r="BB37" s="80"/>
      <c r="BC37" s="82"/>
      <c r="BD37" s="80"/>
      <c r="BE37" s="82"/>
      <c r="BF37" s="12"/>
      <c r="BG37" s="12"/>
      <c r="BH37" s="50">
        <f>SUM(BH6+1)</f>
        <v>32</v>
      </c>
      <c r="BI37" s="14" t="s">
        <v>103</v>
      </c>
      <c r="BJ37" s="12" t="s">
        <v>110</v>
      </c>
      <c r="BK37" s="12" t="s">
        <v>218</v>
      </c>
      <c r="BL37" s="50">
        <f>SUM(BL6+1)</f>
        <v>32</v>
      </c>
      <c r="BM37" s="14" t="s">
        <v>103</v>
      </c>
      <c r="BN37" s="12" t="s">
        <v>11</v>
      </c>
      <c r="BO37" s="12" t="s">
        <v>11</v>
      </c>
      <c r="BP37" s="50">
        <f>SUM(BP6+1)</f>
        <v>32</v>
      </c>
      <c r="BQ37" s="39">
        <v>2</v>
      </c>
      <c r="BR37" s="132" t="s">
        <v>111</v>
      </c>
    </row>
    <row r="38" spans="2:70" ht="15.75" customHeight="1">
      <c r="B38" s="50">
        <f t="shared" si="1"/>
        <v>34</v>
      </c>
      <c r="C38" s="15" t="s">
        <v>192</v>
      </c>
      <c r="D38" s="39" t="s">
        <v>221</v>
      </c>
      <c r="E38" s="14" t="s">
        <v>130</v>
      </c>
      <c r="F38" s="12" t="s">
        <v>131</v>
      </c>
      <c r="G38" s="22" t="s">
        <v>88</v>
      </c>
      <c r="H38" s="50">
        <f t="shared" si="5"/>
        <v>33</v>
      </c>
      <c r="I38" s="14" t="s">
        <v>130</v>
      </c>
      <c r="J38" s="12" t="s">
        <v>131</v>
      </c>
      <c r="K38" s="12" t="s">
        <v>343</v>
      </c>
      <c r="L38" s="69">
        <v>1</v>
      </c>
      <c r="M38" s="70">
        <v>2</v>
      </c>
      <c r="N38" s="70"/>
      <c r="O38" s="70">
        <v>1</v>
      </c>
      <c r="P38" s="71"/>
      <c r="Q38" s="15">
        <f t="shared" si="2"/>
        <v>4</v>
      </c>
      <c r="R38" s="50">
        <f t="shared" si="6"/>
        <v>33</v>
      </c>
      <c r="S38" s="14" t="s">
        <v>130</v>
      </c>
      <c r="T38" s="64" t="s">
        <v>407</v>
      </c>
      <c r="U38" s="62" t="s">
        <v>325</v>
      </c>
      <c r="V38" s="62" t="s">
        <v>325</v>
      </c>
      <c r="W38" s="62"/>
      <c r="X38" s="15"/>
      <c r="Y38" s="15"/>
      <c r="Z38" s="50">
        <f t="shared" si="7"/>
        <v>33</v>
      </c>
      <c r="AA38" s="14" t="s">
        <v>130</v>
      </c>
      <c r="AB38" s="15">
        <v>1</v>
      </c>
      <c r="AC38" s="12" t="s">
        <v>131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50">
        <f t="shared" si="8"/>
        <v>33</v>
      </c>
      <c r="AN38" s="14" t="s">
        <v>130</v>
      </c>
      <c r="AO38" s="33">
        <f t="shared" si="3"/>
        <v>1</v>
      </c>
      <c r="AP38" s="18">
        <v>10000</v>
      </c>
      <c r="AQ38" s="18">
        <f t="shared" si="4"/>
        <v>5000</v>
      </c>
      <c r="AR38" s="18"/>
      <c r="AS38" s="18">
        <f t="shared" si="13"/>
        <v>10000</v>
      </c>
      <c r="AT38" s="18">
        <f t="shared" si="14"/>
        <v>25000</v>
      </c>
      <c r="AU38" s="26"/>
      <c r="AV38" s="26"/>
      <c r="AW38" s="26"/>
      <c r="AX38" s="87"/>
      <c r="AY38" s="50">
        <f t="shared" si="9"/>
        <v>33</v>
      </c>
      <c r="AZ38" s="14" t="s">
        <v>130</v>
      </c>
      <c r="BA38" s="24"/>
      <c r="BB38" s="80"/>
      <c r="BC38" s="82"/>
      <c r="BD38" s="80"/>
      <c r="BE38" s="82"/>
      <c r="BF38" s="12"/>
      <c r="BG38" s="12"/>
      <c r="BH38" s="50">
        <f t="shared" si="10"/>
        <v>33</v>
      </c>
      <c r="BI38" s="14" t="s">
        <v>130</v>
      </c>
      <c r="BJ38" s="12" t="s">
        <v>133</v>
      </c>
      <c r="BK38" s="12" t="s">
        <v>134</v>
      </c>
      <c r="BL38" s="50">
        <f t="shared" si="11"/>
        <v>33</v>
      </c>
      <c r="BM38" s="14" t="s">
        <v>130</v>
      </c>
      <c r="BN38" s="12" t="s">
        <v>11</v>
      </c>
      <c r="BO38" s="12" t="s">
        <v>11</v>
      </c>
      <c r="BP38" s="50">
        <f t="shared" si="12"/>
        <v>33</v>
      </c>
      <c r="BQ38" s="39">
        <v>1</v>
      </c>
      <c r="BR38" s="132" t="s">
        <v>132</v>
      </c>
    </row>
    <row r="39" spans="2:70" ht="15.75" customHeight="1">
      <c r="B39" s="50">
        <f t="shared" si="1"/>
        <v>35</v>
      </c>
      <c r="C39" s="15" t="s">
        <v>192</v>
      </c>
      <c r="D39" s="39" t="s">
        <v>221</v>
      </c>
      <c r="E39" s="14" t="s">
        <v>227</v>
      </c>
      <c r="F39" s="12" t="s">
        <v>204</v>
      </c>
      <c r="G39" s="22" t="s">
        <v>206</v>
      </c>
      <c r="H39" s="50">
        <f t="shared" si="5"/>
        <v>34</v>
      </c>
      <c r="I39" s="14" t="s">
        <v>227</v>
      </c>
      <c r="J39" s="12" t="s">
        <v>204</v>
      </c>
      <c r="K39" s="12" t="s">
        <v>344</v>
      </c>
      <c r="L39" s="69"/>
      <c r="M39" s="70">
        <v>1</v>
      </c>
      <c r="N39" s="70">
        <v>1</v>
      </c>
      <c r="O39" s="70">
        <v>2</v>
      </c>
      <c r="P39" s="71"/>
      <c r="Q39" s="15">
        <f t="shared" si="2"/>
        <v>4</v>
      </c>
      <c r="R39" s="50">
        <f t="shared" si="6"/>
        <v>34</v>
      </c>
      <c r="S39" s="14" t="s">
        <v>227</v>
      </c>
      <c r="T39" s="64">
        <v>10000</v>
      </c>
      <c r="U39" s="16" t="s">
        <v>390</v>
      </c>
      <c r="V39" s="15" t="s">
        <v>313</v>
      </c>
      <c r="W39" s="15"/>
      <c r="X39" s="15"/>
      <c r="Y39" s="15"/>
      <c r="Z39" s="50">
        <f t="shared" si="7"/>
        <v>34</v>
      </c>
      <c r="AA39" s="14" t="s">
        <v>227</v>
      </c>
      <c r="AB39" s="15">
        <v>4</v>
      </c>
      <c r="AC39" s="12" t="s">
        <v>208</v>
      </c>
      <c r="AD39" s="12" t="s">
        <v>416</v>
      </c>
      <c r="AE39" s="12" t="s">
        <v>417</v>
      </c>
      <c r="AF39" s="12" t="s">
        <v>418</v>
      </c>
      <c r="AG39" s="12"/>
      <c r="AH39" s="12"/>
      <c r="AI39" s="12"/>
      <c r="AJ39" s="12"/>
      <c r="AK39" s="12"/>
      <c r="AL39" s="12"/>
      <c r="AM39" s="50">
        <f t="shared" si="8"/>
        <v>34</v>
      </c>
      <c r="AN39" s="14" t="s">
        <v>227</v>
      </c>
      <c r="AO39" s="33">
        <f t="shared" si="3"/>
        <v>4</v>
      </c>
      <c r="AP39" s="18">
        <v>10000</v>
      </c>
      <c r="AQ39" s="18">
        <f t="shared" si="4"/>
        <v>20000</v>
      </c>
      <c r="AR39" s="18"/>
      <c r="AS39" s="18">
        <f t="shared" si="13"/>
        <v>10000</v>
      </c>
      <c r="AT39" s="18">
        <f t="shared" si="14"/>
        <v>40000</v>
      </c>
      <c r="AU39" s="26"/>
      <c r="AV39" s="26"/>
      <c r="AW39" s="26"/>
      <c r="AX39" s="87"/>
      <c r="AY39" s="50">
        <f t="shared" si="9"/>
        <v>34</v>
      </c>
      <c r="AZ39" s="14" t="s">
        <v>227</v>
      </c>
      <c r="BA39" s="24"/>
      <c r="BB39" s="80"/>
      <c r="BC39" s="82"/>
      <c r="BD39" s="80"/>
      <c r="BE39" s="82"/>
      <c r="BF39" s="12"/>
      <c r="BG39" s="12"/>
      <c r="BH39" s="50">
        <f t="shared" si="10"/>
        <v>34</v>
      </c>
      <c r="BI39" s="14" t="s">
        <v>227</v>
      </c>
      <c r="BJ39" s="12" t="s">
        <v>205</v>
      </c>
      <c r="BK39" s="12" t="s">
        <v>206</v>
      </c>
      <c r="BL39" s="50">
        <f t="shared" si="11"/>
        <v>34</v>
      </c>
      <c r="BM39" s="14" t="s">
        <v>227</v>
      </c>
      <c r="BN39" s="47" t="s">
        <v>207</v>
      </c>
      <c r="BO39" s="12"/>
      <c r="BP39" s="50">
        <f t="shared" si="12"/>
        <v>34</v>
      </c>
      <c r="BQ39" s="39">
        <v>4</v>
      </c>
      <c r="BR39" s="132" t="s">
        <v>393</v>
      </c>
    </row>
    <row r="40" spans="2:70" ht="15.75" customHeight="1">
      <c r="B40" s="50">
        <f t="shared" si="1"/>
        <v>36</v>
      </c>
      <c r="C40" s="15" t="s">
        <v>112</v>
      </c>
      <c r="D40" s="39" t="s">
        <v>221</v>
      </c>
      <c r="E40" s="14" t="s">
        <v>435</v>
      </c>
      <c r="F40" s="12" t="s">
        <v>72</v>
      </c>
      <c r="G40" s="22" t="s">
        <v>87</v>
      </c>
      <c r="H40" s="50">
        <f t="shared" si="5"/>
        <v>35</v>
      </c>
      <c r="I40" s="14" t="s">
        <v>435</v>
      </c>
      <c r="J40" s="12" t="s">
        <v>72</v>
      </c>
      <c r="K40" s="12" t="s">
        <v>348</v>
      </c>
      <c r="L40" s="69">
        <v>1</v>
      </c>
      <c r="M40" s="70">
        <v>2</v>
      </c>
      <c r="N40" s="70">
        <v>2</v>
      </c>
      <c r="O40" s="70"/>
      <c r="P40" s="71"/>
      <c r="Q40" s="15">
        <f t="shared" si="2"/>
        <v>5</v>
      </c>
      <c r="R40" s="50">
        <f t="shared" si="6"/>
        <v>35</v>
      </c>
      <c r="S40" s="14" t="s">
        <v>435</v>
      </c>
      <c r="T40" s="64">
        <v>5000</v>
      </c>
      <c r="U40" s="60" t="s">
        <v>299</v>
      </c>
      <c r="V40" s="15" t="s">
        <v>400</v>
      </c>
      <c r="W40" s="15"/>
      <c r="X40" s="15"/>
      <c r="Y40" s="15"/>
      <c r="Z40" s="50">
        <f t="shared" si="7"/>
        <v>35</v>
      </c>
      <c r="AA40" s="14" t="s">
        <v>435</v>
      </c>
      <c r="AB40" s="15">
        <v>3</v>
      </c>
      <c r="AC40" s="12" t="s">
        <v>72</v>
      </c>
      <c r="AD40" s="12" t="s">
        <v>322</v>
      </c>
      <c r="AE40" s="12" t="s">
        <v>391</v>
      </c>
      <c r="AF40" s="12"/>
      <c r="AG40" s="12"/>
      <c r="AH40" s="12"/>
      <c r="AI40" s="12"/>
      <c r="AJ40" s="12"/>
      <c r="AK40" s="12"/>
      <c r="AL40" s="12"/>
      <c r="AM40" s="50">
        <f t="shared" si="8"/>
        <v>35</v>
      </c>
      <c r="AN40" s="14" t="s">
        <v>435</v>
      </c>
      <c r="AO40" s="33">
        <f t="shared" si="3"/>
        <v>3</v>
      </c>
      <c r="AP40" s="18">
        <v>10000</v>
      </c>
      <c r="AQ40" s="18">
        <f t="shared" si="4"/>
        <v>15000</v>
      </c>
      <c r="AR40" s="18"/>
      <c r="AS40" s="18">
        <f t="shared" si="13"/>
        <v>12500</v>
      </c>
      <c r="AT40" s="18">
        <f t="shared" si="14"/>
        <v>37500</v>
      </c>
      <c r="AU40" s="26"/>
      <c r="AV40" s="26"/>
      <c r="AW40" s="26"/>
      <c r="AX40" s="87">
        <v>38176</v>
      </c>
      <c r="AY40" s="50">
        <f t="shared" si="9"/>
        <v>35</v>
      </c>
      <c r="AZ40" s="14" t="s">
        <v>435</v>
      </c>
      <c r="BA40" s="24"/>
      <c r="BB40" s="80"/>
      <c r="BC40" s="82"/>
      <c r="BD40" s="80"/>
      <c r="BE40" s="82"/>
      <c r="BF40" s="12"/>
      <c r="BG40" s="12"/>
      <c r="BH40" s="50">
        <f t="shared" si="10"/>
        <v>35</v>
      </c>
      <c r="BI40" s="14" t="s">
        <v>435</v>
      </c>
      <c r="BJ40" s="12" t="s">
        <v>123</v>
      </c>
      <c r="BK40" s="12" t="s">
        <v>124</v>
      </c>
      <c r="BL40" s="50">
        <f t="shared" si="11"/>
        <v>35</v>
      </c>
      <c r="BM40" s="14" t="s">
        <v>435</v>
      </c>
      <c r="BN40" s="12" t="s">
        <v>11</v>
      </c>
      <c r="BO40" s="47" t="s">
        <v>277</v>
      </c>
      <c r="BP40" s="50">
        <f t="shared" si="12"/>
        <v>35</v>
      </c>
      <c r="BQ40" s="39">
        <v>5</v>
      </c>
      <c r="BR40" s="132" t="s">
        <v>125</v>
      </c>
    </row>
    <row r="41" spans="2:70" ht="15.75" customHeight="1">
      <c r="B41" s="50">
        <f t="shared" si="1"/>
        <v>37</v>
      </c>
      <c r="C41" s="15" t="s">
        <v>296</v>
      </c>
      <c r="D41" s="39" t="s">
        <v>297</v>
      </c>
      <c r="E41" s="14" t="s">
        <v>224</v>
      </c>
      <c r="F41" s="12" t="s">
        <v>365</v>
      </c>
      <c r="G41" s="23" t="s">
        <v>241</v>
      </c>
      <c r="H41" s="50">
        <f t="shared" si="5"/>
        <v>36</v>
      </c>
      <c r="I41" s="14" t="s">
        <v>224</v>
      </c>
      <c r="J41" s="12" t="s">
        <v>365</v>
      </c>
      <c r="K41" s="19" t="s">
        <v>345</v>
      </c>
      <c r="L41" s="72"/>
      <c r="M41" s="73">
        <v>3</v>
      </c>
      <c r="N41" s="73"/>
      <c r="O41" s="73"/>
      <c r="P41" s="74"/>
      <c r="Q41" s="15">
        <f t="shared" si="2"/>
        <v>3</v>
      </c>
      <c r="R41" s="50">
        <f t="shared" si="6"/>
        <v>36</v>
      </c>
      <c r="S41" s="14" t="s">
        <v>224</v>
      </c>
      <c r="T41" s="75"/>
      <c r="U41" s="16" t="s">
        <v>386</v>
      </c>
      <c r="V41" s="15" t="s">
        <v>387</v>
      </c>
      <c r="W41" s="20"/>
      <c r="X41" s="20"/>
      <c r="Y41" s="20"/>
      <c r="Z41" s="50">
        <f t="shared" si="7"/>
        <v>36</v>
      </c>
      <c r="AA41" s="14" t="s">
        <v>224</v>
      </c>
      <c r="AB41" s="20">
        <v>2</v>
      </c>
      <c r="AC41" s="12" t="s">
        <v>419</v>
      </c>
      <c r="AD41" s="19" t="s">
        <v>420</v>
      </c>
      <c r="AE41" s="19"/>
      <c r="AF41" s="19"/>
      <c r="AG41" s="19"/>
      <c r="AH41" s="19"/>
      <c r="AI41" s="19"/>
      <c r="AJ41" s="19"/>
      <c r="AK41" s="19"/>
      <c r="AL41" s="19"/>
      <c r="AM41" s="50">
        <f t="shared" si="8"/>
        <v>36</v>
      </c>
      <c r="AN41" s="14" t="s">
        <v>224</v>
      </c>
      <c r="AO41" s="33">
        <f t="shared" si="3"/>
        <v>2</v>
      </c>
      <c r="AP41" s="18" t="s">
        <v>11</v>
      </c>
      <c r="AQ41" s="18">
        <v>0</v>
      </c>
      <c r="AR41" s="21"/>
      <c r="AS41" s="18"/>
      <c r="AT41" s="18">
        <f t="shared" si="14"/>
        <v>0</v>
      </c>
      <c r="AU41" s="27">
        <f>AO41*3000</f>
        <v>6000</v>
      </c>
      <c r="AV41" s="27">
        <f>Q41*2500</f>
        <v>7500</v>
      </c>
      <c r="AW41" s="26">
        <f>SUM(AU41:AV41)</f>
        <v>13500</v>
      </c>
      <c r="AX41" s="88"/>
      <c r="AY41" s="50">
        <f t="shared" si="9"/>
        <v>36</v>
      </c>
      <c r="AZ41" s="14" t="s">
        <v>224</v>
      </c>
      <c r="BA41" s="25"/>
      <c r="BB41" s="83"/>
      <c r="BC41" s="84"/>
      <c r="BD41" s="83"/>
      <c r="BE41" s="84"/>
      <c r="BF41" s="19"/>
      <c r="BG41" s="19"/>
      <c r="BH41" s="50">
        <f t="shared" si="10"/>
        <v>36</v>
      </c>
      <c r="BI41" s="14" t="s">
        <v>224</v>
      </c>
      <c r="BJ41" s="19" t="s">
        <v>282</v>
      </c>
      <c r="BK41" s="19" t="s">
        <v>241</v>
      </c>
      <c r="BL41" s="50">
        <f t="shared" si="11"/>
        <v>36</v>
      </c>
      <c r="BM41" s="14" t="s">
        <v>224</v>
      </c>
      <c r="BN41" s="19" t="s">
        <v>238</v>
      </c>
      <c r="BO41" s="19" t="s">
        <v>11</v>
      </c>
      <c r="BP41" s="50">
        <f t="shared" si="12"/>
        <v>36</v>
      </c>
      <c r="BQ41" s="89">
        <v>2</v>
      </c>
      <c r="BR41" s="134"/>
    </row>
    <row r="42" spans="2:70" ht="15.75" customHeight="1">
      <c r="B42" s="50">
        <f t="shared" si="1"/>
        <v>38</v>
      </c>
      <c r="C42" s="12"/>
      <c r="D42" s="39"/>
      <c r="E42" s="14" t="s">
        <v>404</v>
      </c>
      <c r="F42" s="14" t="s">
        <v>366</v>
      </c>
      <c r="G42" s="22" t="s">
        <v>367</v>
      </c>
      <c r="H42" s="50">
        <f t="shared" si="5"/>
        <v>37</v>
      </c>
      <c r="I42" s="14" t="s">
        <v>404</v>
      </c>
      <c r="J42" s="12" t="s">
        <v>366</v>
      </c>
      <c r="K42" s="12" t="s">
        <v>385</v>
      </c>
      <c r="L42" s="69"/>
      <c r="M42" s="70">
        <v>1</v>
      </c>
      <c r="N42" s="70">
        <v>1</v>
      </c>
      <c r="O42" s="70"/>
      <c r="P42" s="71"/>
      <c r="Q42" s="15">
        <f t="shared" si="2"/>
        <v>2</v>
      </c>
      <c r="R42" s="50">
        <f t="shared" si="6"/>
        <v>37</v>
      </c>
      <c r="S42" s="14" t="s">
        <v>421</v>
      </c>
      <c r="T42" s="75"/>
      <c r="U42" s="16"/>
      <c r="V42" s="15"/>
      <c r="W42" s="15"/>
      <c r="X42" s="15"/>
      <c r="Y42" s="15"/>
      <c r="Z42" s="50">
        <f t="shared" si="7"/>
        <v>37</v>
      </c>
      <c r="AA42" s="14" t="s">
        <v>421</v>
      </c>
      <c r="AB42" s="15">
        <v>2</v>
      </c>
      <c r="AC42" s="12" t="s">
        <v>366</v>
      </c>
      <c r="AD42" s="12" t="s">
        <v>368</v>
      </c>
      <c r="AE42" s="12"/>
      <c r="AF42" s="12"/>
      <c r="AG42" s="12"/>
      <c r="AH42" s="12"/>
      <c r="AI42" s="12"/>
      <c r="AJ42" s="12"/>
      <c r="AK42" s="12"/>
      <c r="AL42" s="12"/>
      <c r="AM42" s="50">
        <f t="shared" si="8"/>
        <v>37</v>
      </c>
      <c r="AN42" s="14" t="s">
        <v>421</v>
      </c>
      <c r="AO42" s="33">
        <f t="shared" si="3"/>
        <v>2</v>
      </c>
      <c r="AP42" s="18"/>
      <c r="AQ42" s="18">
        <v>0</v>
      </c>
      <c r="AR42" s="18"/>
      <c r="AS42" s="18"/>
      <c r="AT42" s="18">
        <f t="shared" si="14"/>
        <v>0</v>
      </c>
      <c r="AU42" s="27">
        <f>AO42*3000</f>
        <v>6000</v>
      </c>
      <c r="AV42" s="27">
        <v>0</v>
      </c>
      <c r="AW42" s="26">
        <f>SUM(AU42:AV42)</f>
        <v>6000</v>
      </c>
      <c r="AX42" s="87"/>
      <c r="AY42" s="50">
        <f t="shared" si="9"/>
        <v>37</v>
      </c>
      <c r="AZ42" s="14" t="s">
        <v>421</v>
      </c>
      <c r="BA42" s="24"/>
      <c r="BB42" s="80"/>
      <c r="BC42" s="82" t="s">
        <v>290</v>
      </c>
      <c r="BD42" s="80"/>
      <c r="BE42" s="82" t="s">
        <v>290</v>
      </c>
      <c r="BF42" s="12" t="s">
        <v>249</v>
      </c>
      <c r="BG42" s="12" t="s">
        <v>250</v>
      </c>
      <c r="BH42" s="50">
        <f t="shared" si="10"/>
        <v>37</v>
      </c>
      <c r="BI42" s="14" t="s">
        <v>421</v>
      </c>
      <c r="BJ42" s="12" t="s">
        <v>369</v>
      </c>
      <c r="BK42" s="12" t="s">
        <v>367</v>
      </c>
      <c r="BL42" s="50">
        <f t="shared" si="11"/>
        <v>37</v>
      </c>
      <c r="BM42" s="14" t="s">
        <v>421</v>
      </c>
      <c r="BN42" s="12"/>
      <c r="BO42" s="12"/>
      <c r="BP42" s="50">
        <f t="shared" si="12"/>
        <v>37</v>
      </c>
      <c r="BQ42" s="39">
        <v>2</v>
      </c>
      <c r="BR42" s="132"/>
    </row>
    <row r="43" spans="2:70" ht="15.75" customHeight="1">
      <c r="B43" s="50">
        <f t="shared" si="1"/>
        <v>39</v>
      </c>
      <c r="C43" s="90" t="s">
        <v>455</v>
      </c>
      <c r="D43" s="91"/>
      <c r="E43" s="14" t="s">
        <v>454</v>
      </c>
      <c r="F43" s="14" t="s">
        <v>449</v>
      </c>
      <c r="G43" s="22" t="s">
        <v>323</v>
      </c>
      <c r="H43" s="50">
        <f t="shared" si="5"/>
        <v>38</v>
      </c>
      <c r="I43" s="14" t="s">
        <v>306</v>
      </c>
      <c r="J43" s="12" t="s">
        <v>320</v>
      </c>
      <c r="K43" s="12" t="s">
        <v>380</v>
      </c>
      <c r="L43" s="69"/>
      <c r="M43" s="70"/>
      <c r="N43" s="70">
        <v>1</v>
      </c>
      <c r="O43" s="70">
        <v>1</v>
      </c>
      <c r="P43" s="71"/>
      <c r="Q43" s="15">
        <f>IF(SUM(L43:P43)=0," ",SUM(L43:P43))</f>
        <v>2</v>
      </c>
      <c r="R43" s="50">
        <f t="shared" si="6"/>
        <v>38</v>
      </c>
      <c r="S43" s="14"/>
      <c r="T43" s="64"/>
      <c r="U43" s="16"/>
      <c r="V43" s="15"/>
      <c r="W43" s="15"/>
      <c r="X43" s="15"/>
      <c r="Y43" s="15"/>
      <c r="Z43" s="50">
        <f t="shared" si="7"/>
        <v>38</v>
      </c>
      <c r="AA43" s="14"/>
      <c r="AB43" s="15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50">
        <f t="shared" si="8"/>
        <v>38</v>
      </c>
      <c r="AN43" s="14" t="s">
        <v>306</v>
      </c>
      <c r="AO43" s="15"/>
      <c r="AP43" s="18"/>
      <c r="AQ43" s="18">
        <f>AB43*5000</f>
        <v>0</v>
      </c>
      <c r="AR43" s="18"/>
      <c r="AS43" s="18"/>
      <c r="AT43" s="18">
        <f>SUM(AP43:AS43)</f>
        <v>0</v>
      </c>
      <c r="AU43" s="27">
        <f>AB43*3000</f>
        <v>0</v>
      </c>
      <c r="AV43" s="27">
        <f>Q43*2500</f>
        <v>5000</v>
      </c>
      <c r="AW43" s="26">
        <f>SUM(AU43:AV43)</f>
        <v>5000</v>
      </c>
      <c r="AX43" s="87"/>
      <c r="AY43" s="50">
        <f t="shared" si="9"/>
        <v>38</v>
      </c>
      <c r="AZ43" s="14"/>
      <c r="BA43" s="24"/>
      <c r="BB43" s="80"/>
      <c r="BC43" s="82"/>
      <c r="BD43" s="80"/>
      <c r="BE43" s="82"/>
      <c r="BF43" s="12"/>
      <c r="BG43" s="12"/>
      <c r="BH43" s="50">
        <f t="shared" si="10"/>
        <v>38</v>
      </c>
      <c r="BI43" s="14"/>
      <c r="BJ43" s="12"/>
      <c r="BK43" s="12"/>
      <c r="BL43" s="50">
        <f t="shared" si="11"/>
        <v>38</v>
      </c>
      <c r="BM43" s="14"/>
      <c r="BN43" s="12"/>
      <c r="BO43" s="12"/>
      <c r="BP43" s="50">
        <f t="shared" si="12"/>
        <v>38</v>
      </c>
      <c r="BQ43" s="39">
        <v>1</v>
      </c>
      <c r="BR43" s="132"/>
    </row>
    <row r="44" spans="2:70" ht="15.75" customHeight="1" thickBot="1">
      <c r="B44" s="135">
        <f t="shared" si="1"/>
        <v>40</v>
      </c>
      <c r="C44" s="136"/>
      <c r="D44" s="137"/>
      <c r="E44" s="138" t="s">
        <v>405</v>
      </c>
      <c r="F44" s="139" t="s">
        <v>406</v>
      </c>
      <c r="G44" s="140" t="s">
        <v>324</v>
      </c>
      <c r="H44" s="135">
        <f t="shared" si="5"/>
        <v>39</v>
      </c>
      <c r="I44" s="138" t="s">
        <v>307</v>
      </c>
      <c r="J44" s="139" t="s">
        <v>321</v>
      </c>
      <c r="K44" s="139" t="s">
        <v>346</v>
      </c>
      <c r="L44" s="141"/>
      <c r="M44" s="142"/>
      <c r="N44" s="142">
        <v>2</v>
      </c>
      <c r="O44" s="142">
        <v>1</v>
      </c>
      <c r="P44" s="143"/>
      <c r="Q44" s="144">
        <f>IF(SUM(L44:P44)=0," ",SUM(L44:P44))</f>
        <v>3</v>
      </c>
      <c r="R44" s="135">
        <f t="shared" si="6"/>
        <v>39</v>
      </c>
      <c r="S44" s="138"/>
      <c r="T44" s="145"/>
      <c r="U44" s="146"/>
      <c r="V44" s="144"/>
      <c r="W44" s="144"/>
      <c r="X44" s="144"/>
      <c r="Y44" s="144"/>
      <c r="Z44" s="135">
        <f t="shared" si="7"/>
        <v>39</v>
      </c>
      <c r="AA44" s="138"/>
      <c r="AB44" s="144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5">
        <f t="shared" si="8"/>
        <v>39</v>
      </c>
      <c r="AN44" s="138" t="s">
        <v>307</v>
      </c>
      <c r="AO44" s="144"/>
      <c r="AP44" s="147"/>
      <c r="AQ44" s="147">
        <f>AB44*5000</f>
        <v>0</v>
      </c>
      <c r="AR44" s="147"/>
      <c r="AS44" s="147"/>
      <c r="AT44" s="147">
        <f>SUM(AP44:AS44)</f>
        <v>0</v>
      </c>
      <c r="AU44" s="148">
        <f>AB44*3000</f>
        <v>0</v>
      </c>
      <c r="AV44" s="148">
        <f>Q44*2500</f>
        <v>7500</v>
      </c>
      <c r="AW44" s="148">
        <f>SUM(AU44:AV44)</f>
        <v>7500</v>
      </c>
      <c r="AX44" s="149"/>
      <c r="AY44" s="135">
        <f t="shared" si="9"/>
        <v>39</v>
      </c>
      <c r="AZ44" s="138"/>
      <c r="BA44" s="150"/>
      <c r="BB44" s="151"/>
      <c r="BC44" s="152"/>
      <c r="BD44" s="151"/>
      <c r="BE44" s="152"/>
      <c r="BF44" s="139"/>
      <c r="BG44" s="139"/>
      <c r="BH44" s="135">
        <f t="shared" si="10"/>
        <v>39</v>
      </c>
      <c r="BI44" s="138"/>
      <c r="BJ44" s="139"/>
      <c r="BK44" s="139"/>
      <c r="BL44" s="135">
        <f t="shared" si="11"/>
        <v>39</v>
      </c>
      <c r="BM44" s="138"/>
      <c r="BN44" s="139"/>
      <c r="BO44" s="139"/>
      <c r="BP44" s="135">
        <f t="shared" si="12"/>
        <v>39</v>
      </c>
      <c r="BQ44" s="137">
        <v>1</v>
      </c>
      <c r="BR44" s="153"/>
    </row>
    <row r="45" spans="2:69" s="4" customFormat="1" ht="15.75" customHeight="1">
      <c r="B45" s="51"/>
      <c r="C45" s="8"/>
      <c r="D45" s="8"/>
      <c r="E45" s="8"/>
      <c r="F45" s="7" t="s">
        <v>457</v>
      </c>
      <c r="H45" s="51"/>
      <c r="I45" s="8"/>
      <c r="J45" s="8"/>
      <c r="K45" s="8"/>
      <c r="L45" s="8"/>
      <c r="M45" s="8"/>
      <c r="N45" s="8"/>
      <c r="O45" s="8"/>
      <c r="P45" s="8"/>
      <c r="Q45" s="8"/>
      <c r="R45" s="51"/>
      <c r="S45" s="8"/>
      <c r="T45" s="57"/>
      <c r="U45" s="9"/>
      <c r="V45" s="8"/>
      <c r="W45" s="8"/>
      <c r="X45" s="8"/>
      <c r="Y45" s="8"/>
      <c r="Z45" s="51"/>
      <c r="AA45" s="8"/>
      <c r="AB45" s="7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51"/>
      <c r="AN45" s="8"/>
      <c r="AO45" s="7"/>
      <c r="AP45" s="10"/>
      <c r="AQ45" s="10"/>
      <c r="AR45" s="10"/>
      <c r="AS45" s="10"/>
      <c r="AT45" s="10"/>
      <c r="AU45" s="10"/>
      <c r="AV45" s="10"/>
      <c r="AW45" s="10"/>
      <c r="AX45" s="11"/>
      <c r="AY45" s="51"/>
      <c r="AZ45" s="8"/>
      <c r="BA45" s="8"/>
      <c r="BB45" s="78"/>
      <c r="BC45" s="78"/>
      <c r="BD45" s="78"/>
      <c r="BE45" s="78"/>
      <c r="BF45" s="8"/>
      <c r="BG45" s="8"/>
      <c r="BH45" s="51"/>
      <c r="BI45" s="8"/>
      <c r="BJ45" s="11"/>
      <c r="BK45" s="8"/>
      <c r="BL45" s="51"/>
      <c r="BM45" s="8"/>
      <c r="BN45" s="49"/>
      <c r="BO45" s="49"/>
      <c r="BP45" s="51"/>
      <c r="BQ45" s="51">
        <f>SUM(BQ5:BQ44)</f>
        <v>148</v>
      </c>
    </row>
    <row r="50" spans="2:69" s="4" customFormat="1" ht="15.75" customHeight="1">
      <c r="B50" s="51"/>
      <c r="C50" s="8"/>
      <c r="D50" s="8"/>
      <c r="E50" s="8"/>
      <c r="F50" s="8"/>
      <c r="H50" s="51"/>
      <c r="I50" s="8"/>
      <c r="J50" s="8"/>
      <c r="K50" s="8"/>
      <c r="L50" s="8"/>
      <c r="M50" s="8"/>
      <c r="N50" s="8"/>
      <c r="O50" s="8"/>
      <c r="P50" s="8"/>
      <c r="Q50" s="8"/>
      <c r="R50" s="51"/>
      <c r="S50" s="8"/>
      <c r="T50" s="57"/>
      <c r="U50" s="9"/>
      <c r="V50" s="8"/>
      <c r="W50" s="8"/>
      <c r="X50" s="8"/>
      <c r="Y50" s="8"/>
      <c r="Z50" s="51"/>
      <c r="AA50" s="8"/>
      <c r="AB50" s="7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51"/>
      <c r="AN50" s="8"/>
      <c r="AO50" s="7"/>
      <c r="AP50" s="10"/>
      <c r="AQ50" s="10"/>
      <c r="AR50" s="10"/>
      <c r="AS50" s="10"/>
      <c r="AT50" s="10"/>
      <c r="AU50" s="10"/>
      <c r="AV50" s="10"/>
      <c r="AW50" s="10"/>
      <c r="AX50" s="11"/>
      <c r="AY50" s="51"/>
      <c r="AZ50" s="8"/>
      <c r="BA50" s="8"/>
      <c r="BB50" s="78"/>
      <c r="BC50" s="78"/>
      <c r="BD50" s="78"/>
      <c r="BE50" s="78"/>
      <c r="BF50" s="8"/>
      <c r="BG50" s="8"/>
      <c r="BH50" s="51"/>
      <c r="BI50" s="8"/>
      <c r="BJ50" s="11"/>
      <c r="BK50" s="8"/>
      <c r="BL50" s="51"/>
      <c r="BM50" s="8"/>
      <c r="BN50" s="49"/>
      <c r="BO50" s="49"/>
      <c r="BP50" s="51"/>
      <c r="BQ50" s="51"/>
    </row>
    <row r="51" spans="2:69" s="4" customFormat="1" ht="15.75" customHeight="1">
      <c r="B51" s="51"/>
      <c r="C51" s="8"/>
      <c r="D51" s="8"/>
      <c r="E51" s="8"/>
      <c r="F51" s="8"/>
      <c r="H51" s="51"/>
      <c r="I51" s="8"/>
      <c r="J51" s="8"/>
      <c r="K51" s="8"/>
      <c r="L51" s="8"/>
      <c r="M51" s="8"/>
      <c r="N51" s="8"/>
      <c r="O51" s="8"/>
      <c r="P51" s="8"/>
      <c r="Q51" s="8"/>
      <c r="R51" s="51"/>
      <c r="S51" s="8"/>
      <c r="T51" s="57"/>
      <c r="U51" s="9"/>
      <c r="V51" s="8"/>
      <c r="W51" s="8"/>
      <c r="X51" s="8"/>
      <c r="Y51" s="8"/>
      <c r="Z51" s="51"/>
      <c r="AA51" s="8"/>
      <c r="AB51" s="7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51"/>
      <c r="AN51" s="8"/>
      <c r="AO51" s="7"/>
      <c r="AP51" s="10"/>
      <c r="AQ51" s="10"/>
      <c r="AR51" s="10"/>
      <c r="AS51" s="10"/>
      <c r="AT51" s="10"/>
      <c r="AU51" s="10"/>
      <c r="AV51" s="10"/>
      <c r="AW51" s="10"/>
      <c r="AX51" s="11"/>
      <c r="AY51" s="51"/>
      <c r="AZ51" s="8"/>
      <c r="BA51" s="8"/>
      <c r="BB51" s="78"/>
      <c r="BC51" s="78"/>
      <c r="BD51" s="78"/>
      <c r="BE51" s="78"/>
      <c r="BF51" s="8"/>
      <c r="BG51" s="8"/>
      <c r="BH51" s="51"/>
      <c r="BI51" s="8"/>
      <c r="BJ51" s="11"/>
      <c r="BK51" s="8"/>
      <c r="BL51" s="51"/>
      <c r="BM51" s="8"/>
      <c r="BN51" s="49"/>
      <c r="BO51" s="49"/>
      <c r="BP51" s="51"/>
      <c r="BQ51" s="51"/>
    </row>
    <row r="52" spans="2:69" s="4" customFormat="1" ht="15.75" customHeight="1">
      <c r="B52" s="52"/>
      <c r="H52" s="52"/>
      <c r="R52" s="52"/>
      <c r="T52" s="58"/>
      <c r="Z52" s="52"/>
      <c r="AM52" s="52"/>
      <c r="AX52" s="5"/>
      <c r="AY52" s="52"/>
      <c r="BB52" s="79"/>
      <c r="BC52" s="79"/>
      <c r="BD52" s="79"/>
      <c r="BE52" s="79"/>
      <c r="BH52" s="52"/>
      <c r="BJ52" s="5"/>
      <c r="BL52" s="52"/>
      <c r="BN52" s="49"/>
      <c r="BO52" s="49"/>
      <c r="BP52" s="52"/>
      <c r="BQ52" s="52"/>
    </row>
    <row r="53" spans="2:69" s="4" customFormat="1" ht="15.75" customHeight="1">
      <c r="B53" s="52"/>
      <c r="H53" s="52"/>
      <c r="R53" s="52"/>
      <c r="T53" s="58"/>
      <c r="Z53" s="52"/>
      <c r="AM53" s="52"/>
      <c r="AX53" s="5"/>
      <c r="AY53" s="52"/>
      <c r="BB53" s="79"/>
      <c r="BC53" s="79"/>
      <c r="BD53" s="79"/>
      <c r="BE53" s="79"/>
      <c r="BH53" s="52"/>
      <c r="BJ53" s="5"/>
      <c r="BL53" s="52"/>
      <c r="BN53" s="49"/>
      <c r="BO53" s="49"/>
      <c r="BP53" s="52"/>
      <c r="BQ53" s="52"/>
    </row>
    <row r="54" spans="2:69" s="4" customFormat="1" ht="15.75" customHeight="1">
      <c r="B54" s="52"/>
      <c r="H54" s="52"/>
      <c r="R54" s="52"/>
      <c r="T54" s="58"/>
      <c r="Z54" s="52"/>
      <c r="AM54" s="52"/>
      <c r="AX54" s="5"/>
      <c r="AY54" s="52"/>
      <c r="BB54" s="79"/>
      <c r="BC54" s="79"/>
      <c r="BD54" s="79"/>
      <c r="BE54" s="79"/>
      <c r="BH54" s="52"/>
      <c r="BJ54" s="5"/>
      <c r="BL54" s="52"/>
      <c r="BN54" s="49"/>
      <c r="BO54" s="49"/>
      <c r="BP54" s="52"/>
      <c r="BQ54" s="52"/>
    </row>
    <row r="55" spans="2:69" s="4" customFormat="1" ht="15.75" customHeight="1">
      <c r="B55" s="52"/>
      <c r="H55" s="52"/>
      <c r="R55" s="52"/>
      <c r="T55" s="58"/>
      <c r="Z55" s="52"/>
      <c r="AM55" s="52"/>
      <c r="AX55" s="5"/>
      <c r="AY55" s="52"/>
      <c r="BB55" s="79"/>
      <c r="BC55" s="79"/>
      <c r="BD55" s="79"/>
      <c r="BE55" s="79"/>
      <c r="BH55" s="52"/>
      <c r="BJ55" s="5"/>
      <c r="BL55" s="52"/>
      <c r="BN55" s="49"/>
      <c r="BO55" s="49"/>
      <c r="BP55" s="52"/>
      <c r="BQ55" s="52"/>
    </row>
    <row r="56" spans="2:69" s="4" customFormat="1" ht="15.75" customHeight="1">
      <c r="B56" s="52"/>
      <c r="H56" s="52"/>
      <c r="R56" s="52"/>
      <c r="T56" s="58"/>
      <c r="Z56" s="52"/>
      <c r="AM56" s="52"/>
      <c r="AX56" s="5"/>
      <c r="AY56" s="52"/>
      <c r="BB56" s="79"/>
      <c r="BC56" s="79"/>
      <c r="BD56" s="79"/>
      <c r="BE56" s="79"/>
      <c r="BH56" s="52"/>
      <c r="BJ56" s="5"/>
      <c r="BL56" s="52"/>
      <c r="BN56" s="49"/>
      <c r="BO56" s="49"/>
      <c r="BP56" s="52"/>
      <c r="BQ56" s="52"/>
    </row>
    <row r="57" spans="2:69" s="4" customFormat="1" ht="15.75" customHeight="1">
      <c r="B57" s="52"/>
      <c r="H57" s="52"/>
      <c r="R57" s="52"/>
      <c r="T57" s="58"/>
      <c r="Z57" s="52"/>
      <c r="AM57" s="52"/>
      <c r="AX57" s="5"/>
      <c r="AY57" s="52"/>
      <c r="BB57" s="79"/>
      <c r="BC57" s="79"/>
      <c r="BD57" s="79"/>
      <c r="BE57" s="79"/>
      <c r="BH57" s="52"/>
      <c r="BJ57" s="5"/>
      <c r="BL57" s="52"/>
      <c r="BN57" s="49"/>
      <c r="BO57" s="49"/>
      <c r="BP57" s="52"/>
      <c r="BQ57" s="52"/>
    </row>
    <row r="58" spans="2:69" s="4" customFormat="1" ht="15.75" customHeight="1">
      <c r="B58" s="52"/>
      <c r="H58" s="52"/>
      <c r="R58" s="52"/>
      <c r="T58" s="58"/>
      <c r="Z58" s="52"/>
      <c r="AM58" s="52"/>
      <c r="AX58" s="5"/>
      <c r="AY58" s="52"/>
      <c r="BB58" s="79"/>
      <c r="BC58" s="79"/>
      <c r="BD58" s="79"/>
      <c r="BE58" s="79"/>
      <c r="BH58" s="52"/>
      <c r="BJ58" s="5"/>
      <c r="BL58" s="52"/>
      <c r="BN58" s="49"/>
      <c r="BO58" s="49"/>
      <c r="BP58" s="52"/>
      <c r="BQ58" s="52"/>
    </row>
    <row r="59" spans="2:69" s="4" customFormat="1" ht="15.75" customHeight="1">
      <c r="B59" s="52"/>
      <c r="H59" s="52"/>
      <c r="R59" s="52"/>
      <c r="T59" s="58"/>
      <c r="Z59" s="52"/>
      <c r="AM59" s="52"/>
      <c r="AX59" s="5"/>
      <c r="AY59" s="52"/>
      <c r="BB59" s="79"/>
      <c r="BC59" s="79"/>
      <c r="BD59" s="79"/>
      <c r="BE59" s="79"/>
      <c r="BH59" s="52"/>
      <c r="BJ59" s="5"/>
      <c r="BL59" s="52"/>
      <c r="BN59" s="49"/>
      <c r="BO59" s="49"/>
      <c r="BP59" s="52"/>
      <c r="BQ59" s="52"/>
    </row>
    <row r="60" spans="2:69" s="4" customFormat="1" ht="15.75" customHeight="1">
      <c r="B60" s="52"/>
      <c r="H60" s="52"/>
      <c r="R60" s="52"/>
      <c r="T60" s="58"/>
      <c r="Z60" s="52"/>
      <c r="AM60" s="52"/>
      <c r="AX60" s="5"/>
      <c r="AY60" s="52"/>
      <c r="BB60" s="79"/>
      <c r="BC60" s="79"/>
      <c r="BD60" s="79"/>
      <c r="BE60" s="79"/>
      <c r="BH60" s="52"/>
      <c r="BJ60" s="5"/>
      <c r="BL60" s="52"/>
      <c r="BN60" s="49"/>
      <c r="BO60" s="49"/>
      <c r="BP60" s="52"/>
      <c r="BQ60" s="52"/>
    </row>
    <row r="61" spans="2:69" s="4" customFormat="1" ht="15.75" customHeight="1">
      <c r="B61" s="52"/>
      <c r="H61" s="52"/>
      <c r="R61" s="52"/>
      <c r="T61" s="58"/>
      <c r="Z61" s="52"/>
      <c r="AM61" s="52"/>
      <c r="AX61" s="5"/>
      <c r="AY61" s="52"/>
      <c r="BB61" s="79"/>
      <c r="BC61" s="79"/>
      <c r="BD61" s="79"/>
      <c r="BE61" s="79"/>
      <c r="BH61" s="52"/>
      <c r="BJ61" s="5"/>
      <c r="BL61" s="52"/>
      <c r="BN61" s="49"/>
      <c r="BO61" s="49"/>
      <c r="BP61" s="52"/>
      <c r="BQ61" s="52"/>
    </row>
    <row r="62" spans="2:69" s="4" customFormat="1" ht="15.75" customHeight="1">
      <c r="B62" s="52"/>
      <c r="H62" s="52"/>
      <c r="R62" s="52"/>
      <c r="T62" s="58"/>
      <c r="Z62" s="52"/>
      <c r="AM62" s="52"/>
      <c r="AX62" s="5"/>
      <c r="AY62" s="52"/>
      <c r="BB62" s="79"/>
      <c r="BC62" s="79"/>
      <c r="BD62" s="79"/>
      <c r="BE62" s="79"/>
      <c r="BH62" s="52"/>
      <c r="BJ62" s="5"/>
      <c r="BL62" s="52"/>
      <c r="BN62" s="49"/>
      <c r="BO62" s="49"/>
      <c r="BP62" s="52"/>
      <c r="BQ62" s="52"/>
    </row>
    <row r="63" spans="2:69" s="4" customFormat="1" ht="15.75" customHeight="1">
      <c r="B63" s="52"/>
      <c r="H63" s="52"/>
      <c r="R63" s="52"/>
      <c r="T63" s="58"/>
      <c r="Z63" s="52"/>
      <c r="AM63" s="52"/>
      <c r="AX63" s="5"/>
      <c r="AY63" s="52"/>
      <c r="BB63" s="79"/>
      <c r="BC63" s="79"/>
      <c r="BD63" s="79"/>
      <c r="BE63" s="79"/>
      <c r="BH63" s="52"/>
      <c r="BJ63" s="5"/>
      <c r="BL63" s="52"/>
      <c r="BN63" s="49"/>
      <c r="BO63" s="49"/>
      <c r="BP63" s="52"/>
      <c r="BQ63" s="52"/>
    </row>
    <row r="64" spans="2:69" s="4" customFormat="1" ht="15.75" customHeight="1">
      <c r="B64" s="52"/>
      <c r="H64" s="52"/>
      <c r="R64" s="52"/>
      <c r="T64" s="58"/>
      <c r="Z64" s="52"/>
      <c r="AM64" s="52"/>
      <c r="AX64" s="5"/>
      <c r="AY64" s="52"/>
      <c r="BB64" s="79"/>
      <c r="BC64" s="79"/>
      <c r="BD64" s="79"/>
      <c r="BE64" s="79"/>
      <c r="BH64" s="52"/>
      <c r="BJ64" s="5"/>
      <c r="BL64" s="52"/>
      <c r="BN64" s="49"/>
      <c r="BO64" s="49"/>
      <c r="BP64" s="52"/>
      <c r="BQ64" s="52"/>
    </row>
    <row r="65" spans="2:69" s="4" customFormat="1" ht="15.75" customHeight="1">
      <c r="B65" s="52"/>
      <c r="H65" s="52"/>
      <c r="R65" s="52"/>
      <c r="T65" s="58"/>
      <c r="Z65" s="52"/>
      <c r="AM65" s="52"/>
      <c r="AX65" s="5"/>
      <c r="AY65" s="52"/>
      <c r="BB65" s="79"/>
      <c r="BC65" s="79"/>
      <c r="BD65" s="79"/>
      <c r="BE65" s="79"/>
      <c r="BH65" s="52"/>
      <c r="BJ65" s="5"/>
      <c r="BL65" s="52"/>
      <c r="BN65" s="49"/>
      <c r="BO65" s="49"/>
      <c r="BP65" s="52"/>
      <c r="BQ65" s="52"/>
    </row>
    <row r="66" spans="2:69" s="4" customFormat="1" ht="15.75" customHeight="1">
      <c r="B66" s="52"/>
      <c r="H66" s="52"/>
      <c r="R66" s="52"/>
      <c r="T66" s="58"/>
      <c r="Z66" s="52"/>
      <c r="AM66" s="52"/>
      <c r="AX66" s="5"/>
      <c r="AY66" s="52"/>
      <c r="BB66" s="79"/>
      <c r="BC66" s="79"/>
      <c r="BD66" s="79"/>
      <c r="BE66" s="79"/>
      <c r="BH66" s="52"/>
      <c r="BJ66" s="5"/>
      <c r="BL66" s="52"/>
      <c r="BN66" s="49"/>
      <c r="BO66" s="49"/>
      <c r="BP66" s="52"/>
      <c r="BQ66" s="52"/>
    </row>
    <row r="67" spans="2:69" s="4" customFormat="1" ht="15.75" customHeight="1">
      <c r="B67" s="52"/>
      <c r="H67" s="52"/>
      <c r="R67" s="52"/>
      <c r="T67" s="58"/>
      <c r="Z67" s="52"/>
      <c r="AM67" s="52"/>
      <c r="AX67" s="5"/>
      <c r="AY67" s="52"/>
      <c r="BB67" s="79"/>
      <c r="BC67" s="79"/>
      <c r="BD67" s="79"/>
      <c r="BE67" s="79"/>
      <c r="BH67" s="52"/>
      <c r="BJ67" s="5"/>
      <c r="BL67" s="52"/>
      <c r="BN67" s="49"/>
      <c r="BO67" s="49"/>
      <c r="BP67" s="52"/>
      <c r="BQ67" s="52"/>
    </row>
    <row r="68" spans="2:69" s="4" customFormat="1" ht="15.75" customHeight="1">
      <c r="B68" s="52"/>
      <c r="H68" s="52"/>
      <c r="R68" s="52"/>
      <c r="T68" s="58"/>
      <c r="Z68" s="52"/>
      <c r="AM68" s="52"/>
      <c r="AX68" s="5"/>
      <c r="AY68" s="52"/>
      <c r="BB68" s="79"/>
      <c r="BC68" s="79"/>
      <c r="BD68" s="79"/>
      <c r="BE68" s="79"/>
      <c r="BH68" s="52"/>
      <c r="BJ68" s="5"/>
      <c r="BL68" s="52"/>
      <c r="BN68" s="49"/>
      <c r="BO68" s="49"/>
      <c r="BP68" s="52"/>
      <c r="BQ68" s="52"/>
    </row>
    <row r="69" spans="2:69" s="4" customFormat="1" ht="15.75" customHeight="1">
      <c r="B69" s="52"/>
      <c r="H69" s="52"/>
      <c r="R69" s="52"/>
      <c r="T69" s="58"/>
      <c r="Z69" s="52"/>
      <c r="AM69" s="52"/>
      <c r="AX69" s="5"/>
      <c r="AY69" s="52"/>
      <c r="BB69" s="79"/>
      <c r="BC69" s="79"/>
      <c r="BD69" s="79"/>
      <c r="BE69" s="79"/>
      <c r="BH69" s="52"/>
      <c r="BJ69" s="5"/>
      <c r="BL69" s="52"/>
      <c r="BN69" s="49"/>
      <c r="BO69" s="49"/>
      <c r="BP69" s="52"/>
      <c r="BQ69" s="52"/>
    </row>
    <row r="70" spans="2:69" s="4" customFormat="1" ht="15.75" customHeight="1">
      <c r="B70" s="52"/>
      <c r="H70" s="52"/>
      <c r="R70" s="52"/>
      <c r="T70" s="58"/>
      <c r="Z70" s="52"/>
      <c r="AM70" s="52"/>
      <c r="AX70" s="5"/>
      <c r="AY70" s="52"/>
      <c r="BB70" s="79"/>
      <c r="BC70" s="79"/>
      <c r="BD70" s="79"/>
      <c r="BE70" s="79"/>
      <c r="BH70" s="52"/>
      <c r="BJ70" s="5"/>
      <c r="BL70" s="52"/>
      <c r="BN70" s="49"/>
      <c r="BO70" s="49"/>
      <c r="BP70" s="52"/>
      <c r="BQ70" s="52"/>
    </row>
    <row r="71" spans="2:69" s="4" customFormat="1" ht="15.75" customHeight="1">
      <c r="B71" s="52"/>
      <c r="H71" s="52"/>
      <c r="R71" s="52"/>
      <c r="T71" s="58"/>
      <c r="Z71" s="52"/>
      <c r="AM71" s="52"/>
      <c r="AX71" s="5"/>
      <c r="AY71" s="52"/>
      <c r="BB71" s="79"/>
      <c r="BC71" s="79"/>
      <c r="BD71" s="79"/>
      <c r="BE71" s="79"/>
      <c r="BH71" s="52"/>
      <c r="BJ71" s="5"/>
      <c r="BL71" s="52"/>
      <c r="BN71" s="49"/>
      <c r="BO71" s="49"/>
      <c r="BP71" s="52"/>
      <c r="BQ71" s="52"/>
    </row>
    <row r="72" spans="2:69" s="4" customFormat="1" ht="15.75" customHeight="1">
      <c r="B72" s="52"/>
      <c r="H72" s="52"/>
      <c r="R72" s="52"/>
      <c r="T72" s="58"/>
      <c r="Z72" s="52"/>
      <c r="AM72" s="52"/>
      <c r="AX72" s="5"/>
      <c r="AY72" s="52"/>
      <c r="BB72" s="79"/>
      <c r="BC72" s="79"/>
      <c r="BD72" s="79"/>
      <c r="BE72" s="79"/>
      <c r="BH72" s="52"/>
      <c r="BJ72" s="5"/>
      <c r="BL72" s="52"/>
      <c r="BN72" s="49"/>
      <c r="BO72" s="49"/>
      <c r="BP72" s="52"/>
      <c r="BQ72" s="52"/>
    </row>
    <row r="73" spans="2:69" s="4" customFormat="1" ht="15.75" customHeight="1">
      <c r="B73" s="52"/>
      <c r="H73" s="52"/>
      <c r="R73" s="52"/>
      <c r="T73" s="58"/>
      <c r="Z73" s="52"/>
      <c r="AM73" s="52"/>
      <c r="AX73" s="5"/>
      <c r="AY73" s="52"/>
      <c r="BB73" s="79"/>
      <c r="BC73" s="79"/>
      <c r="BD73" s="79"/>
      <c r="BE73" s="79"/>
      <c r="BH73" s="52"/>
      <c r="BJ73" s="5"/>
      <c r="BL73" s="52"/>
      <c r="BN73" s="49"/>
      <c r="BO73" s="49"/>
      <c r="BP73" s="52"/>
      <c r="BQ73" s="52"/>
    </row>
    <row r="74" spans="2:69" s="4" customFormat="1" ht="15.75" customHeight="1">
      <c r="B74" s="52"/>
      <c r="H74" s="52"/>
      <c r="R74" s="52"/>
      <c r="T74" s="58"/>
      <c r="Z74" s="52"/>
      <c r="AM74" s="52"/>
      <c r="AX74" s="5"/>
      <c r="AY74" s="52"/>
      <c r="BB74" s="79"/>
      <c r="BC74" s="79"/>
      <c r="BD74" s="79"/>
      <c r="BE74" s="79"/>
      <c r="BH74" s="52"/>
      <c r="BJ74" s="5"/>
      <c r="BL74" s="52"/>
      <c r="BN74" s="49"/>
      <c r="BO74" s="49"/>
      <c r="BP74" s="52"/>
      <c r="BQ74" s="52"/>
    </row>
    <row r="75" spans="2:69" s="4" customFormat="1" ht="15.75" customHeight="1">
      <c r="B75" s="52"/>
      <c r="H75" s="52"/>
      <c r="R75" s="52"/>
      <c r="T75" s="58"/>
      <c r="Z75" s="52"/>
      <c r="AM75" s="52"/>
      <c r="AX75" s="5"/>
      <c r="AY75" s="52"/>
      <c r="BB75" s="79"/>
      <c r="BC75" s="79"/>
      <c r="BD75" s="79"/>
      <c r="BE75" s="79"/>
      <c r="BH75" s="52"/>
      <c r="BJ75" s="5"/>
      <c r="BL75" s="52"/>
      <c r="BN75" s="49"/>
      <c r="BO75" s="49"/>
      <c r="BP75" s="52"/>
      <c r="BQ75" s="52"/>
    </row>
    <row r="76" spans="2:69" s="4" customFormat="1" ht="15.75" customHeight="1">
      <c r="B76" s="52"/>
      <c r="H76" s="52"/>
      <c r="R76" s="52"/>
      <c r="T76" s="58"/>
      <c r="Z76" s="52"/>
      <c r="AM76" s="52"/>
      <c r="AX76" s="5"/>
      <c r="AY76" s="52"/>
      <c r="BB76" s="79"/>
      <c r="BC76" s="79"/>
      <c r="BD76" s="79"/>
      <c r="BE76" s="79"/>
      <c r="BH76" s="52"/>
      <c r="BJ76" s="5"/>
      <c r="BL76" s="52"/>
      <c r="BN76" s="49"/>
      <c r="BO76" s="49"/>
      <c r="BP76" s="52"/>
      <c r="BQ76" s="52"/>
    </row>
    <row r="77" spans="2:69" s="4" customFormat="1" ht="15.75" customHeight="1">
      <c r="B77" s="52"/>
      <c r="H77" s="52"/>
      <c r="R77" s="52"/>
      <c r="T77" s="58"/>
      <c r="Z77" s="52"/>
      <c r="AM77" s="52"/>
      <c r="AX77" s="5"/>
      <c r="AY77" s="52"/>
      <c r="BB77" s="79"/>
      <c r="BC77" s="79"/>
      <c r="BD77" s="79"/>
      <c r="BE77" s="79"/>
      <c r="BH77" s="52"/>
      <c r="BJ77" s="5"/>
      <c r="BL77" s="52"/>
      <c r="BN77" s="49"/>
      <c r="BO77" s="49"/>
      <c r="BP77" s="52"/>
      <c r="BQ77" s="52"/>
    </row>
    <row r="78" spans="2:69" s="4" customFormat="1" ht="15.75" customHeight="1">
      <c r="B78" s="52"/>
      <c r="H78" s="52"/>
      <c r="R78" s="52"/>
      <c r="T78" s="58"/>
      <c r="Z78" s="52"/>
      <c r="AM78" s="52"/>
      <c r="AX78" s="5"/>
      <c r="AY78" s="52"/>
      <c r="BB78" s="79"/>
      <c r="BC78" s="79"/>
      <c r="BD78" s="79"/>
      <c r="BE78" s="79"/>
      <c r="BH78" s="52"/>
      <c r="BJ78" s="5"/>
      <c r="BL78" s="52"/>
      <c r="BN78" s="49"/>
      <c r="BO78" s="49"/>
      <c r="BP78" s="52"/>
      <c r="BQ78" s="52"/>
    </row>
  </sheetData>
  <mergeCells count="26">
    <mergeCell ref="B1:BR1"/>
    <mergeCell ref="B3:B4"/>
    <mergeCell ref="BQ3:BQ4"/>
    <mergeCell ref="BH3:BH4"/>
    <mergeCell ref="BL3:BL4"/>
    <mergeCell ref="BP3:BP4"/>
    <mergeCell ref="BD3:BE3"/>
    <mergeCell ref="U3:V3"/>
    <mergeCell ref="AY3:AY4"/>
    <mergeCell ref="H3:H4"/>
    <mergeCell ref="R3:R4"/>
    <mergeCell ref="BF3:BG3"/>
    <mergeCell ref="AP3:AT3"/>
    <mergeCell ref="BA3:BA4"/>
    <mergeCell ref="AU3:AW3"/>
    <mergeCell ref="AX3:AX4"/>
    <mergeCell ref="L3:Q3"/>
    <mergeCell ref="BB3:BC3"/>
    <mergeCell ref="C43:D43"/>
    <mergeCell ref="Z3:Z4"/>
    <mergeCell ref="AM3:AM4"/>
    <mergeCell ref="W3:Y3"/>
    <mergeCell ref="C3:C4"/>
    <mergeCell ref="D3:D4"/>
    <mergeCell ref="E3:E4"/>
    <mergeCell ref="F3:F4"/>
  </mergeCells>
  <hyperlinks>
    <hyperlink ref="BN34" r:id="rId1" display="nantani@mxw.mesh.ne.jp"/>
    <hyperlink ref="BO34" r:id="rId2" display="littlejohn@docomo.ne.jp"/>
    <hyperlink ref="BN17" r:id="rId3" display="horie@lnet.ne.jp"/>
    <hyperlink ref="BO17" r:id="rId4" display="etopirika2@docomo.ne.jp"/>
    <hyperlink ref="BN14" r:id="rId5" display="photo@potato.hokkai.net"/>
    <hyperlink ref="BO14" r:id="rId6" display="tomato-matu@docomo.ne.jp"/>
    <hyperlink ref="BN20" r:id="rId7" display="ogawa-kz@poem.ocn.ne.jp"/>
    <hyperlink ref="BO20" r:id="rId8" display="ogawa-ad@docomo.ne.jp"/>
    <hyperlink ref="BN26" r:id="rId9" display="hamada@alphabet-pastel.com"/>
    <hyperlink ref="BN12" r:id="rId10" display="rarety@rare-p.co.jp"/>
    <hyperlink ref="BO12" r:id="rId11" display="yutanit@ezweb.ne.jp"/>
    <hyperlink ref="BN33" r:id="rId12" display="otaki@miyajima.ac.jp"/>
    <hyperlink ref="BO33" r:id="rId13" display="cpootaki216@docomo.ne.jp"/>
    <hyperlink ref="BN15" r:id="rId14" display="donna@af.wakwak.com"/>
    <hyperlink ref="BO15" r:id="rId15" display="yacht_donna@docomo.ne.jp"/>
    <hyperlink ref="BN27" r:id="rId16" display="sera@olive.ocn.ne.jp"/>
    <hyperlink ref="BO27" r:id="rId17" display="ctrn.812miura.@docomo.ne.jp"/>
    <hyperlink ref="BN9" r:id="rId18" display="shingo@ypd.jp"/>
    <hyperlink ref="BO9" r:id="rId19" display="shtatami@ezweb.ne.jp"/>
    <hyperlink ref="BN24" r:id="rId20" display="doi@doisyoten.co.jp"/>
    <hyperlink ref="BO24" r:id="rId21" display="soichi.doi-doi@docomo.ne.jp"/>
    <hyperlink ref="BN16" r:id="rId22" display="domon@takusyoku-hc.ac.jp"/>
    <hyperlink ref="BN39" r:id="rId23" display="vpserver@ocn.ne.jp"/>
    <hyperlink ref="BN10" r:id="rId24" display="kyx04402@nifty.ne.jp"/>
    <hyperlink ref="BN36" r:id="rId25" display="k-yuuichi@mqc.biglobe.ne.jp"/>
    <hyperlink ref="BN8" r:id="rId26" display="greece2@can.ne.jp"/>
    <hyperlink ref="BO40" r:id="rId27" display="sapporokasinoki@docomo.ne.jp"/>
    <hyperlink ref="BN18" r:id="rId28" display="seiichi@assist-net.org"/>
  </hyperlinks>
  <printOptions/>
  <pageMargins left="0.3937007874015748" right="0" top="0.4330708661417323" bottom="0" header="0.1968503937007874" footer="0.5118110236220472"/>
  <pageSetup horizontalDpi="600" verticalDpi="600" orientation="portrait" paperSize="9" scale="115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yuuki</cp:lastModifiedBy>
  <cp:lastPrinted>2004-07-13T13:55:23Z</cp:lastPrinted>
  <dcterms:created xsi:type="dcterms:W3CDTF">2003-07-14T01:06:34Z</dcterms:created>
  <dcterms:modified xsi:type="dcterms:W3CDTF">2004-08-25T13:04:37Z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